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80" windowHeight="84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<sst xmlns="http://schemas.openxmlformats.org/spreadsheetml/2006/main" count="91" uniqueCount="41">
  <si>
    <t>Veranstaltung</t>
  </si>
  <si>
    <t>sehr gut</t>
  </si>
  <si>
    <t>gut</t>
  </si>
  <si>
    <t>befriedigend</t>
  </si>
  <si>
    <t>ausreichend</t>
  </si>
  <si>
    <t>mangelhaft</t>
  </si>
  <si>
    <t>ungenügend</t>
  </si>
  <si>
    <t>abge- geben</t>
  </si>
  <si>
    <t>Anm. gesamt</t>
  </si>
  <si>
    <t>ent- schul- digt</t>
  </si>
  <si>
    <t>unent- schul- digt</t>
  </si>
  <si>
    <t>be-stan- den</t>
  </si>
  <si>
    <t>vollbefr.</t>
  </si>
  <si>
    <t>Rechtswissenschaftlicher Prüfungsausschuss</t>
  </si>
  <si>
    <t>Gesamt</t>
  </si>
  <si>
    <t>Hauptfach</t>
  </si>
  <si>
    <t>Nebenfach</t>
  </si>
  <si>
    <t>Ergebnisse der Zwischenprüfungsklausuren im Sommersemester 2006</t>
  </si>
  <si>
    <t>113 Juristische Methodenlehre (Prof. Prof. Puppe)</t>
  </si>
  <si>
    <t>121 Römisches Recht (Prof.Schermaier)</t>
  </si>
  <si>
    <t>126 Verfassungstheorie (Prof. Isensee)</t>
  </si>
  <si>
    <t>211 Einführung in das Bürgerliche Recht Allgemeiner Teil                                                                 (Prof. Waltermann)</t>
  </si>
  <si>
    <t>213 Schuldrecht II (Prof. Köndgen)</t>
  </si>
  <si>
    <t>214 Sachenrecht (Prof. Thüsing)</t>
  </si>
  <si>
    <t>215 Propädeutische Übung im Bürgerlichen Recht  (Prof. Schermaier)</t>
  </si>
  <si>
    <t>221 Zivilprozessrecht I (Prof. Schilken)</t>
  </si>
  <si>
    <t>222 Handelsrecht (Prof. Zimmer)</t>
  </si>
  <si>
    <t xml:space="preserve">223 Gesellschaftsrecht (Prof. Hüttemann) </t>
  </si>
  <si>
    <t>224 Grundzüge des Familien- und Erbrechts (Prof. Schmoeckel)</t>
  </si>
  <si>
    <t>311Strafrecht I (Prof. Paeffgen))</t>
  </si>
  <si>
    <t>321 Strafprozessrecht (Prof. Zaczyk)</t>
  </si>
  <si>
    <t>322 Propädeutische Übung im Strafrecht           (Prof. Kindhäuser)</t>
  </si>
  <si>
    <t>411 Staatsrecht I (Prof. Di Fabio)</t>
  </si>
  <si>
    <t>412 Staatsrecht II (Prof.Waldhoff)</t>
  </si>
  <si>
    <t>421 Staatsrecht III (Prof. Hillgruber)</t>
  </si>
  <si>
    <t>422 Allgemeines Verwaltungsrecht                        (Prof. Durner)</t>
  </si>
  <si>
    <t>423 Propädeutische Übung im Öffentlichen Recht (Prof. Hillgruber)</t>
  </si>
  <si>
    <t>212 Schuldrecht I  (Prof. Wagner)</t>
  </si>
  <si>
    <t>212 Schuldrecht I  (Prof. Rütten)</t>
  </si>
  <si>
    <t>312 Strafrecht II (Prof. Böse)</t>
  </si>
  <si>
    <t>312 Strafrecht II ( Prof. Kindhäuser)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</si>
</sst>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%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 wrapText="1"/>
    </xf>
    <xf numFmtId="176" fontId="2" fillId="0" borderId="1" xfId="0" applyNumberFormat="1" applyFont="1" applyFill="1" applyBorder="1" applyAlignment="1">
      <alignment horizontal="center" wrapText="1"/>
    </xf>
    <xf numFmtId="176" fontId="2" fillId="0" borderId="2" xfId="0" applyNumberFormat="1" applyFont="1" applyFill="1" applyBorder="1" applyAlignment="1">
      <alignment horizontal="center" wrapText="1"/>
    </xf>
    <xf numFmtId="176" fontId="2" fillId="0" borderId="3" xfId="0" applyNumberFormat="1" applyFont="1" applyFill="1" applyBorder="1" applyAlignment="1">
      <alignment horizontal="center" wrapText="1"/>
    </xf>
    <xf numFmtId="176" fontId="2" fillId="0" borderId="4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horizontal="left" wrapText="1" indent="2"/>
    </xf>
    <xf numFmtId="0" fontId="2" fillId="0" borderId="8" xfId="0" applyFont="1" applyFill="1" applyBorder="1" applyAlignment="1">
      <alignment horizontal="left" wrapText="1" indent="2"/>
    </xf>
    <xf numFmtId="0" fontId="2" fillId="0" borderId="6" xfId="0" applyFont="1" applyFill="1" applyBorder="1" applyAlignment="1">
      <alignment horizontal="left" wrapText="1"/>
    </xf>
    <xf numFmtId="1" fontId="2" fillId="0" borderId="6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 applyProtection="1">
      <alignment wrapText="1"/>
      <protection/>
    </xf>
    <xf numFmtId="1" fontId="1" fillId="0" borderId="9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 wrapText="1"/>
    </xf>
    <xf numFmtId="1" fontId="2" fillId="0" borderId="12" xfId="0" applyNumberFormat="1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176" fontId="2" fillId="0" borderId="14" xfId="0" applyNumberFormat="1" applyFont="1" applyFill="1" applyBorder="1" applyAlignment="1">
      <alignment horizontal="center" wrapText="1"/>
    </xf>
    <xf numFmtId="176" fontId="2" fillId="0" borderId="15" xfId="0" applyNumberFormat="1" applyFont="1" applyFill="1" applyBorder="1" applyAlignment="1">
      <alignment horizontal="center" wrapText="1"/>
    </xf>
    <xf numFmtId="1" fontId="2" fillId="0" borderId="13" xfId="0" applyNumberFormat="1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1" fontId="2" fillId="2" borderId="17" xfId="0" applyNumberFormat="1" applyFont="1" applyFill="1" applyBorder="1" applyAlignment="1">
      <alignment horizontal="center" wrapText="1"/>
    </xf>
    <xf numFmtId="1" fontId="2" fillId="2" borderId="16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left" wrapText="1" indent="2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"/>
  <sheetViews>
    <sheetView tabSelected="1" workbookViewId="0" topLeftCell="A1">
      <pane ySplit="5" topLeftCell="BM6" activePane="bottomLeft" state="frozen"/>
      <selection pane="topLeft" activeCell="A1" sqref="A1"/>
      <selection pane="bottomLeft" activeCell="R45" sqref="R45"/>
    </sheetView>
  </sheetViews>
  <sheetFormatPr defaultColWidth="11.421875" defaultRowHeight="12.75"/>
  <cols>
    <col min="1" max="1" width="30.00390625" style="4" customWidth="1"/>
    <col min="2" max="2" width="6.8515625" style="2" customWidth="1"/>
    <col min="3" max="3" width="5.421875" style="1" customWidth="1"/>
    <col min="4" max="4" width="6.28125" style="1" customWidth="1"/>
    <col min="5" max="5" width="5.8515625" style="1" customWidth="1"/>
    <col min="6" max="6" width="4.8515625" style="1" customWidth="1"/>
    <col min="7" max="7" width="4.7109375" style="1" customWidth="1"/>
    <col min="8" max="8" width="6.7109375" style="7" customWidth="1"/>
    <col min="9" max="9" width="4.7109375" style="1" customWidth="1"/>
    <col min="10" max="10" width="6.7109375" style="7" customWidth="1"/>
    <col min="11" max="11" width="4.7109375" style="1" customWidth="1"/>
    <col min="12" max="12" width="6.7109375" style="7" customWidth="1"/>
    <col min="13" max="13" width="4.7109375" style="1" customWidth="1"/>
    <col min="14" max="14" width="6.7109375" style="7" customWidth="1"/>
    <col min="15" max="15" width="4.7109375" style="1" customWidth="1"/>
    <col min="16" max="16" width="6.7109375" style="7" customWidth="1"/>
    <col min="17" max="17" width="4.7109375" style="1" customWidth="1"/>
    <col min="18" max="18" width="6.7109375" style="7" customWidth="1"/>
    <col min="19" max="19" width="4.7109375" style="1" customWidth="1"/>
    <col min="20" max="20" width="6.7109375" style="7" customWidth="1"/>
    <col min="21" max="21" width="7.28125" style="4" customWidth="1"/>
    <col min="22" max="16384" width="11.421875" style="5" customWidth="1"/>
  </cols>
  <sheetData>
    <row r="1" spans="1:4" ht="12.75">
      <c r="A1" s="37" t="s">
        <v>13</v>
      </c>
      <c r="B1" s="38"/>
      <c r="C1" s="38"/>
      <c r="D1" s="38"/>
    </row>
    <row r="2" spans="1:4" ht="12.75">
      <c r="A2" s="33" t="s">
        <v>17</v>
      </c>
      <c r="B2" s="34"/>
      <c r="C2" s="35"/>
      <c r="D2" s="35"/>
    </row>
    <row r="3" ht="11.25">
      <c r="A3" s="3"/>
    </row>
    <row r="5" spans="1:21" s="6" customFormat="1" ht="34.5" customHeight="1" thickBot="1">
      <c r="A5" s="12" t="s">
        <v>0</v>
      </c>
      <c r="B5" s="19" t="s">
        <v>8</v>
      </c>
      <c r="C5" s="23" t="s">
        <v>9</v>
      </c>
      <c r="D5" s="23" t="s">
        <v>10</v>
      </c>
      <c r="E5" s="23" t="s">
        <v>7</v>
      </c>
      <c r="F5" s="23" t="s">
        <v>11</v>
      </c>
      <c r="G5" s="39" t="s">
        <v>1</v>
      </c>
      <c r="H5" s="40"/>
      <c r="I5" s="39" t="s">
        <v>2</v>
      </c>
      <c r="J5" s="40"/>
      <c r="K5" s="39" t="s">
        <v>12</v>
      </c>
      <c r="L5" s="40"/>
      <c r="M5" s="39" t="s">
        <v>3</v>
      </c>
      <c r="N5" s="40"/>
      <c r="O5" s="39" t="s">
        <v>4</v>
      </c>
      <c r="P5" s="40"/>
      <c r="Q5" s="39" t="s">
        <v>5</v>
      </c>
      <c r="R5" s="40"/>
      <c r="S5" s="39" t="s">
        <v>6</v>
      </c>
      <c r="T5" s="40"/>
      <c r="U5" s="3"/>
    </row>
    <row r="6" spans="1:20" ht="22.5">
      <c r="A6" s="17" t="s">
        <v>18</v>
      </c>
      <c r="B6" s="20"/>
      <c r="C6" s="20"/>
      <c r="D6" s="20"/>
      <c r="E6" s="20"/>
      <c r="F6" s="20"/>
      <c r="G6" s="29"/>
      <c r="H6" s="27"/>
      <c r="I6" s="29"/>
      <c r="J6" s="27"/>
      <c r="K6" s="29"/>
      <c r="L6" s="27"/>
      <c r="M6" s="29"/>
      <c r="N6" s="27"/>
      <c r="O6" s="29"/>
      <c r="P6" s="27"/>
      <c r="Q6" s="29"/>
      <c r="R6" s="27"/>
      <c r="S6" s="29"/>
      <c r="T6" s="9"/>
    </row>
    <row r="7" spans="1:20" ht="11.25">
      <c r="A7" s="14" t="s">
        <v>15</v>
      </c>
      <c r="B7" s="21">
        <v>94</v>
      </c>
      <c r="C7" s="21">
        <v>2</v>
      </c>
      <c r="D7" s="21">
        <f>B7-E7-C7</f>
        <v>51</v>
      </c>
      <c r="E7" s="21">
        <f>G7+I7+K7+M7+O7+Q7+S7</f>
        <v>41</v>
      </c>
      <c r="F7" s="25">
        <f>G7+I7+K7+M7+O7</f>
        <v>28</v>
      </c>
      <c r="G7" s="32">
        <v>3</v>
      </c>
      <c r="H7" s="8">
        <f>G7/E7</f>
        <v>0.07317073170731707</v>
      </c>
      <c r="I7" s="32">
        <v>4</v>
      </c>
      <c r="J7" s="8">
        <f>I7/E7</f>
        <v>0.0975609756097561</v>
      </c>
      <c r="K7" s="32">
        <v>4</v>
      </c>
      <c r="L7" s="8">
        <f>K7/E7</f>
        <v>0.0975609756097561</v>
      </c>
      <c r="M7" s="32">
        <v>7</v>
      </c>
      <c r="N7" s="8">
        <f>M7/E7</f>
        <v>0.17073170731707318</v>
      </c>
      <c r="O7" s="32">
        <v>10</v>
      </c>
      <c r="P7" s="8">
        <f>O7/E7</f>
        <v>0.24390243902439024</v>
      </c>
      <c r="Q7" s="32">
        <v>12</v>
      </c>
      <c r="R7" s="8">
        <f>Q7/E7</f>
        <v>0.2926829268292683</v>
      </c>
      <c r="S7" s="32">
        <v>1</v>
      </c>
      <c r="T7" s="10">
        <f>S7/E7</f>
        <v>0.024390243902439025</v>
      </c>
    </row>
    <row r="8" spans="1:20" ht="11.25">
      <c r="A8" s="14" t="s">
        <v>16</v>
      </c>
      <c r="B8" s="21">
        <v>3</v>
      </c>
      <c r="C8" s="21">
        <v>0</v>
      </c>
      <c r="D8" s="21">
        <f>B8-E8-C8</f>
        <v>1</v>
      </c>
      <c r="E8" s="21">
        <f>G8+I8+K8+M8+O8+Q8+S8</f>
        <v>2</v>
      </c>
      <c r="F8" s="25">
        <f>G8+I8+K8+M8+O8</f>
        <v>1</v>
      </c>
      <c r="G8" s="32">
        <v>0</v>
      </c>
      <c r="H8" s="8">
        <f>G8/E8</f>
        <v>0</v>
      </c>
      <c r="I8" s="32">
        <v>0</v>
      </c>
      <c r="J8" s="8">
        <f>I8/E8</f>
        <v>0</v>
      </c>
      <c r="K8" s="32">
        <v>0</v>
      </c>
      <c r="L8" s="8">
        <f>K8/E8</f>
        <v>0</v>
      </c>
      <c r="M8" s="32">
        <v>0</v>
      </c>
      <c r="N8" s="8">
        <f>M8/E8</f>
        <v>0</v>
      </c>
      <c r="O8" s="32">
        <v>1</v>
      </c>
      <c r="P8" s="8">
        <f>O8/E8</f>
        <v>0.5</v>
      </c>
      <c r="Q8" s="32">
        <v>1</v>
      </c>
      <c r="R8" s="8">
        <f>Q8/E8</f>
        <v>0.5</v>
      </c>
      <c r="S8" s="32">
        <v>0</v>
      </c>
      <c r="T8" s="10">
        <f>S8/E8</f>
        <v>0</v>
      </c>
    </row>
    <row r="9" spans="1:20" ht="12" thickBot="1">
      <c r="A9" s="15" t="s">
        <v>14</v>
      </c>
      <c r="B9" s="22">
        <f aca="true" t="shared" si="0" ref="B9:G9">SUM(B7:B8)</f>
        <v>97</v>
      </c>
      <c r="C9" s="22">
        <f t="shared" si="0"/>
        <v>2</v>
      </c>
      <c r="D9" s="22">
        <f t="shared" si="0"/>
        <v>52</v>
      </c>
      <c r="E9" s="22">
        <f t="shared" si="0"/>
        <v>43</v>
      </c>
      <c r="F9" s="22">
        <f t="shared" si="0"/>
        <v>29</v>
      </c>
      <c r="G9" s="31">
        <f t="shared" si="0"/>
        <v>3</v>
      </c>
      <c r="H9" s="28">
        <f>G9/E9</f>
        <v>0.06976744186046512</v>
      </c>
      <c r="I9" s="31">
        <f>SUM(I7:I8)</f>
        <v>4</v>
      </c>
      <c r="J9" s="28">
        <f>I9/E9</f>
        <v>0.09302325581395349</v>
      </c>
      <c r="K9" s="31">
        <f>SUM(K7:K8)</f>
        <v>4</v>
      </c>
      <c r="L9" s="28">
        <f>K9/E9</f>
        <v>0.09302325581395349</v>
      </c>
      <c r="M9" s="31">
        <f>SUM(M7:M8)</f>
        <v>7</v>
      </c>
      <c r="N9" s="28">
        <f>M9/E9</f>
        <v>0.16279069767441862</v>
      </c>
      <c r="O9" s="31">
        <f>SUM(O7:O8)</f>
        <v>11</v>
      </c>
      <c r="P9" s="28">
        <f>O9/E9</f>
        <v>0.2558139534883721</v>
      </c>
      <c r="Q9" s="31">
        <f>SUM(Q7:Q8)</f>
        <v>13</v>
      </c>
      <c r="R9" s="28">
        <f>Q9/E9</f>
        <v>0.3023255813953488</v>
      </c>
      <c r="S9" s="31">
        <f>SUM(S7:S8)</f>
        <v>1</v>
      </c>
      <c r="T9" s="11">
        <f>S9/E9</f>
        <v>0.023255813953488372</v>
      </c>
    </row>
    <row r="10" spans="1:20" ht="11.25">
      <c r="A10" s="17" t="s">
        <v>19</v>
      </c>
      <c r="B10" s="20"/>
      <c r="C10" s="20"/>
      <c r="D10" s="20"/>
      <c r="E10" s="20"/>
      <c r="F10" s="20"/>
      <c r="G10" s="29"/>
      <c r="H10" s="27"/>
      <c r="I10" s="29"/>
      <c r="J10" s="27"/>
      <c r="K10" s="29"/>
      <c r="L10" s="27"/>
      <c r="M10" s="29"/>
      <c r="N10" s="27"/>
      <c r="O10" s="29"/>
      <c r="P10" s="27"/>
      <c r="Q10" s="29"/>
      <c r="R10" s="27"/>
      <c r="S10" s="29"/>
      <c r="T10" s="9"/>
    </row>
    <row r="11" spans="1:20" ht="11.25">
      <c r="A11" s="14" t="s">
        <v>15</v>
      </c>
      <c r="B11" s="21">
        <v>503</v>
      </c>
      <c r="C11" s="21">
        <v>2</v>
      </c>
      <c r="D11" s="21">
        <f>B11-E11-C11</f>
        <v>156</v>
      </c>
      <c r="E11" s="21">
        <f>G11+I11+K11+M11+O11+Q11+S11</f>
        <v>345</v>
      </c>
      <c r="F11" s="25">
        <f>G11+I11+K11+M11+O11</f>
        <v>251</v>
      </c>
      <c r="G11" s="32">
        <v>2</v>
      </c>
      <c r="H11" s="8">
        <f>G11/E11</f>
        <v>0.005797101449275362</v>
      </c>
      <c r="I11" s="32">
        <v>6</v>
      </c>
      <c r="J11" s="8">
        <f>I11/E11</f>
        <v>0.017391304347826087</v>
      </c>
      <c r="K11" s="32">
        <v>42</v>
      </c>
      <c r="L11" s="8">
        <f>K11/E11</f>
        <v>0.12173913043478261</v>
      </c>
      <c r="M11" s="32">
        <v>106</v>
      </c>
      <c r="N11" s="8">
        <f>M11/E11</f>
        <v>0.3072463768115942</v>
      </c>
      <c r="O11" s="32">
        <v>95</v>
      </c>
      <c r="P11" s="8">
        <f>O11/E11</f>
        <v>0.2753623188405797</v>
      </c>
      <c r="Q11" s="32">
        <v>78</v>
      </c>
      <c r="R11" s="8">
        <f>Q11/E11</f>
        <v>0.22608695652173913</v>
      </c>
      <c r="S11" s="32">
        <v>16</v>
      </c>
      <c r="T11" s="10">
        <f>S11/E11</f>
        <v>0.0463768115942029</v>
      </c>
    </row>
    <row r="12" spans="1:20" ht="11.25">
      <c r="A12" s="14" t="s">
        <v>16</v>
      </c>
      <c r="B12" s="21">
        <v>39</v>
      </c>
      <c r="C12" s="21">
        <v>0</v>
      </c>
      <c r="D12" s="21">
        <f>B12-E12-C12</f>
        <v>14</v>
      </c>
      <c r="E12" s="21">
        <f>G12+I12+K12+M12+O12+Q12+S12</f>
        <v>25</v>
      </c>
      <c r="F12" s="25">
        <f>G12+I12+K12+M12+O12</f>
        <v>16</v>
      </c>
      <c r="G12" s="32">
        <v>0</v>
      </c>
      <c r="H12" s="8">
        <f>G12/E12</f>
        <v>0</v>
      </c>
      <c r="I12" s="32">
        <v>1</v>
      </c>
      <c r="J12" s="8">
        <f>I12/E12</f>
        <v>0.04</v>
      </c>
      <c r="K12" s="32">
        <v>3</v>
      </c>
      <c r="L12" s="8">
        <f>K12/E12</f>
        <v>0.12</v>
      </c>
      <c r="M12" s="32">
        <v>5</v>
      </c>
      <c r="N12" s="8">
        <f>M12/E12</f>
        <v>0.2</v>
      </c>
      <c r="O12" s="32">
        <v>7</v>
      </c>
      <c r="P12" s="8">
        <f>O12/E12</f>
        <v>0.28</v>
      </c>
      <c r="Q12" s="32">
        <v>9</v>
      </c>
      <c r="R12" s="8">
        <f>Q12/E12</f>
        <v>0.36</v>
      </c>
      <c r="S12" s="32">
        <v>0</v>
      </c>
      <c r="T12" s="10">
        <f>S12/E12</f>
        <v>0</v>
      </c>
    </row>
    <row r="13" spans="1:20" ht="12" thickBot="1">
      <c r="A13" s="15" t="s">
        <v>14</v>
      </c>
      <c r="B13" s="22">
        <f aca="true" t="shared" si="1" ref="B13:G13">SUM(B11:B12)</f>
        <v>542</v>
      </c>
      <c r="C13" s="22">
        <f t="shared" si="1"/>
        <v>2</v>
      </c>
      <c r="D13" s="22">
        <f t="shared" si="1"/>
        <v>170</v>
      </c>
      <c r="E13" s="22">
        <f t="shared" si="1"/>
        <v>370</v>
      </c>
      <c r="F13" s="22">
        <f t="shared" si="1"/>
        <v>267</v>
      </c>
      <c r="G13" s="31">
        <f t="shared" si="1"/>
        <v>2</v>
      </c>
      <c r="H13" s="28">
        <f>G13/E13</f>
        <v>0.005405405405405406</v>
      </c>
      <c r="I13" s="31">
        <f>SUM(I11:I12)</f>
        <v>7</v>
      </c>
      <c r="J13" s="28">
        <f>I13/E13</f>
        <v>0.01891891891891892</v>
      </c>
      <c r="K13" s="31">
        <f>SUM(K11:K12)</f>
        <v>45</v>
      </c>
      <c r="L13" s="28">
        <f>K13/E13</f>
        <v>0.12162162162162163</v>
      </c>
      <c r="M13" s="31">
        <f>SUM(M11:M12)</f>
        <v>111</v>
      </c>
      <c r="N13" s="28">
        <f>M13/E13</f>
        <v>0.3</v>
      </c>
      <c r="O13" s="31">
        <f>SUM(O11:O12)</f>
        <v>102</v>
      </c>
      <c r="P13" s="28">
        <f>O13/E13</f>
        <v>0.2756756756756757</v>
      </c>
      <c r="Q13" s="31">
        <f>SUM(Q11:Q12)</f>
        <v>87</v>
      </c>
      <c r="R13" s="28">
        <f>Q13/E13</f>
        <v>0.23513513513513515</v>
      </c>
      <c r="S13" s="31">
        <f>SUM(S11:S12)</f>
        <v>16</v>
      </c>
      <c r="T13" s="11">
        <f>S13/E13</f>
        <v>0.043243243243243246</v>
      </c>
    </row>
    <row r="14" spans="1:20" ht="11.25">
      <c r="A14" s="17" t="s">
        <v>20</v>
      </c>
      <c r="B14" s="20"/>
      <c r="C14" s="20"/>
      <c r="D14" s="20"/>
      <c r="E14" s="20"/>
      <c r="F14" s="20"/>
      <c r="G14" s="29"/>
      <c r="H14" s="27"/>
      <c r="I14" s="29"/>
      <c r="J14" s="27"/>
      <c r="K14" s="29"/>
      <c r="L14" s="27"/>
      <c r="M14" s="29"/>
      <c r="N14" s="27"/>
      <c r="O14" s="29"/>
      <c r="P14" s="27"/>
      <c r="Q14" s="29"/>
      <c r="R14" s="27"/>
      <c r="S14" s="29"/>
      <c r="T14" s="27"/>
    </row>
    <row r="15" spans="1:20" ht="11.25">
      <c r="A15" s="14" t="s">
        <v>15</v>
      </c>
      <c r="B15" s="21">
        <v>155</v>
      </c>
      <c r="C15" s="21">
        <v>0</v>
      </c>
      <c r="D15" s="21">
        <f>B15-E15-C15</f>
        <v>62</v>
      </c>
      <c r="E15" s="21">
        <f>G15+I15+K15+M15+O15+Q15+S15</f>
        <v>93</v>
      </c>
      <c r="F15" s="25">
        <f>G15+I15+K15+M15+O15</f>
        <v>76</v>
      </c>
      <c r="G15" s="32">
        <v>0</v>
      </c>
      <c r="H15" s="8">
        <f>G15/E15</f>
        <v>0</v>
      </c>
      <c r="I15" s="32">
        <v>7</v>
      </c>
      <c r="J15" s="8">
        <f>I15/E15</f>
        <v>0.07526881720430108</v>
      </c>
      <c r="K15" s="32">
        <v>11</v>
      </c>
      <c r="L15" s="8">
        <f>K15/E15</f>
        <v>0.11827956989247312</v>
      </c>
      <c r="M15" s="32">
        <v>20</v>
      </c>
      <c r="N15" s="8">
        <f>M15/E15</f>
        <v>0.21505376344086022</v>
      </c>
      <c r="O15" s="32">
        <v>38</v>
      </c>
      <c r="P15" s="8">
        <f>O15/E15</f>
        <v>0.40860215053763443</v>
      </c>
      <c r="Q15" s="32">
        <v>14</v>
      </c>
      <c r="R15" s="8">
        <f>Q15/E15</f>
        <v>0.15053763440860216</v>
      </c>
      <c r="S15" s="32">
        <v>3</v>
      </c>
      <c r="T15" s="8">
        <f>S15/E15</f>
        <v>0.03225806451612903</v>
      </c>
    </row>
    <row r="16" spans="1:20" ht="11.25">
      <c r="A16" s="14" t="s">
        <v>16</v>
      </c>
      <c r="B16" s="21">
        <v>79</v>
      </c>
      <c r="C16" s="21">
        <v>1</v>
      </c>
      <c r="D16" s="21">
        <f>B16-E16-C16</f>
        <v>16</v>
      </c>
      <c r="E16" s="21">
        <f>G16+I16+K16+M16+O16+Q16+S16</f>
        <v>62</v>
      </c>
      <c r="F16" s="25">
        <f>G16+I16+K16+M16+O16</f>
        <v>52</v>
      </c>
      <c r="G16" s="32">
        <v>2</v>
      </c>
      <c r="H16" s="8">
        <f>G16/E16</f>
        <v>0.03225806451612903</v>
      </c>
      <c r="I16" s="32">
        <v>3</v>
      </c>
      <c r="J16" s="8">
        <f>I16/E16</f>
        <v>0.04838709677419355</v>
      </c>
      <c r="K16" s="32">
        <v>4</v>
      </c>
      <c r="L16" s="8">
        <f>K16/E16</f>
        <v>0.06451612903225806</v>
      </c>
      <c r="M16" s="32">
        <v>21</v>
      </c>
      <c r="N16" s="8">
        <f>M16/E16</f>
        <v>0.3387096774193548</v>
      </c>
      <c r="O16" s="32">
        <v>22</v>
      </c>
      <c r="P16" s="8">
        <f>O16/E16</f>
        <v>0.3548387096774194</v>
      </c>
      <c r="Q16" s="32">
        <v>8</v>
      </c>
      <c r="R16" s="8">
        <f>Q16/E16</f>
        <v>0.12903225806451613</v>
      </c>
      <c r="S16" s="32">
        <v>2</v>
      </c>
      <c r="T16" s="8">
        <f>S16/E16</f>
        <v>0.03225806451612903</v>
      </c>
    </row>
    <row r="17" spans="1:20" ht="12" thickBot="1">
      <c r="A17" s="15" t="s">
        <v>14</v>
      </c>
      <c r="B17" s="22">
        <f aca="true" t="shared" si="2" ref="B17:G17">SUM(B15:B16)</f>
        <v>234</v>
      </c>
      <c r="C17" s="22">
        <f t="shared" si="2"/>
        <v>1</v>
      </c>
      <c r="D17" s="22">
        <f t="shared" si="2"/>
        <v>78</v>
      </c>
      <c r="E17" s="22">
        <f t="shared" si="2"/>
        <v>155</v>
      </c>
      <c r="F17" s="22">
        <f t="shared" si="2"/>
        <v>128</v>
      </c>
      <c r="G17" s="31">
        <f t="shared" si="2"/>
        <v>2</v>
      </c>
      <c r="H17" s="8">
        <f>G17/E17</f>
        <v>0.012903225806451613</v>
      </c>
      <c r="I17" s="31">
        <f>SUM(I15:I16)</f>
        <v>10</v>
      </c>
      <c r="J17" s="8">
        <f>I17/E17</f>
        <v>0.06451612903225806</v>
      </c>
      <c r="K17" s="31">
        <f>SUM(K15:K16)</f>
        <v>15</v>
      </c>
      <c r="L17" s="8">
        <f>K17/E17</f>
        <v>0.0967741935483871</v>
      </c>
      <c r="M17" s="31">
        <f>SUM(M15:M16)</f>
        <v>41</v>
      </c>
      <c r="N17" s="8">
        <f>M17/E17</f>
        <v>0.2645161290322581</v>
      </c>
      <c r="O17" s="31">
        <f>SUM(O15:O16)</f>
        <v>60</v>
      </c>
      <c r="P17" s="8">
        <f>O17/E17</f>
        <v>0.3870967741935484</v>
      </c>
      <c r="Q17" s="31">
        <f>SUM(Q15:Q16)</f>
        <v>22</v>
      </c>
      <c r="R17" s="8">
        <f>Q17/E17</f>
        <v>0.14193548387096774</v>
      </c>
      <c r="S17" s="31">
        <f>SUM(S15:S16)</f>
        <v>5</v>
      </c>
      <c r="T17" s="8">
        <f>S17/E17</f>
        <v>0.03225806451612903</v>
      </c>
    </row>
    <row r="18" spans="1:20" ht="33.75">
      <c r="A18" s="17" t="s">
        <v>21</v>
      </c>
      <c r="B18" s="20"/>
      <c r="C18" s="20"/>
      <c r="D18" s="20"/>
      <c r="E18" s="20"/>
      <c r="F18" s="20"/>
      <c r="G18" s="29"/>
      <c r="H18" s="27"/>
      <c r="I18" s="29"/>
      <c r="J18" s="27"/>
      <c r="K18" s="29"/>
      <c r="L18" s="27"/>
      <c r="M18" s="29"/>
      <c r="N18" s="27"/>
      <c r="O18" s="29"/>
      <c r="P18" s="27"/>
      <c r="Q18" s="29"/>
      <c r="R18" s="27"/>
      <c r="S18" s="29"/>
      <c r="T18" s="27"/>
    </row>
    <row r="19" spans="1:20" ht="11.25">
      <c r="A19" s="14" t="s">
        <v>15</v>
      </c>
      <c r="B19" s="21">
        <v>351</v>
      </c>
      <c r="C19" s="21">
        <v>1</v>
      </c>
      <c r="D19" s="21">
        <f>B19-E19-C19</f>
        <v>101</v>
      </c>
      <c r="E19" s="21">
        <f>G19+I19+K19+M19+O19+Q19+S19</f>
        <v>249</v>
      </c>
      <c r="F19" s="25">
        <f>G19+I19+K19+M19+O19</f>
        <v>179</v>
      </c>
      <c r="G19" s="32">
        <v>4</v>
      </c>
      <c r="H19" s="8">
        <f>G19/E19</f>
        <v>0.01606425702811245</v>
      </c>
      <c r="I19" s="32">
        <v>4</v>
      </c>
      <c r="J19" s="8">
        <f>I19/E19</f>
        <v>0.01606425702811245</v>
      </c>
      <c r="K19" s="32">
        <v>28</v>
      </c>
      <c r="L19" s="8">
        <f>K19/E19</f>
        <v>0.11244979919678715</v>
      </c>
      <c r="M19" s="32">
        <v>48</v>
      </c>
      <c r="N19" s="8">
        <f>M19/E19</f>
        <v>0.1927710843373494</v>
      </c>
      <c r="O19" s="32">
        <v>95</v>
      </c>
      <c r="P19" s="8">
        <f>O19/E19</f>
        <v>0.3815261044176707</v>
      </c>
      <c r="Q19" s="32">
        <v>70</v>
      </c>
      <c r="R19" s="8">
        <f>Q19/E19</f>
        <v>0.28112449799196787</v>
      </c>
      <c r="S19" s="32">
        <v>0</v>
      </c>
      <c r="T19" s="8">
        <f>S19/E19</f>
        <v>0</v>
      </c>
    </row>
    <row r="20" spans="1:20" ht="11.25">
      <c r="A20" s="14" t="s">
        <v>16</v>
      </c>
      <c r="B20" s="21">
        <v>39</v>
      </c>
      <c r="C20" s="21">
        <v>1</v>
      </c>
      <c r="D20" s="21">
        <f>B20-E20-C20</f>
        <v>8</v>
      </c>
      <c r="E20" s="21">
        <f>G20+I20+K20+M20+O20+Q20+S20</f>
        <v>30</v>
      </c>
      <c r="F20" s="25">
        <f>G20+I20+K20+M20+O20</f>
        <v>13</v>
      </c>
      <c r="G20" s="32">
        <v>0</v>
      </c>
      <c r="H20" s="8">
        <f>G20/E20</f>
        <v>0</v>
      </c>
      <c r="I20" s="32">
        <v>0</v>
      </c>
      <c r="J20" s="8">
        <f>I20/E20</f>
        <v>0</v>
      </c>
      <c r="K20" s="32">
        <v>1</v>
      </c>
      <c r="L20" s="8">
        <f>K20/E20</f>
        <v>0.03333333333333333</v>
      </c>
      <c r="M20" s="32">
        <v>4</v>
      </c>
      <c r="N20" s="8">
        <f>M20/E20</f>
        <v>0.13333333333333333</v>
      </c>
      <c r="O20" s="32">
        <v>8</v>
      </c>
      <c r="P20" s="8">
        <f>O20/E20</f>
        <v>0.26666666666666666</v>
      </c>
      <c r="Q20" s="32">
        <v>17</v>
      </c>
      <c r="R20" s="8">
        <f>Q20/E20</f>
        <v>0.5666666666666667</v>
      </c>
      <c r="S20" s="32">
        <v>0</v>
      </c>
      <c r="T20" s="8">
        <f>S20/E20</f>
        <v>0</v>
      </c>
    </row>
    <row r="21" spans="1:20" ht="12" customHeight="1" thickBot="1">
      <c r="A21" s="15" t="s">
        <v>14</v>
      </c>
      <c r="B21" s="22">
        <f aca="true" t="shared" si="3" ref="B21:S21">SUM(B19:B20)</f>
        <v>390</v>
      </c>
      <c r="C21" s="22">
        <f t="shared" si="3"/>
        <v>2</v>
      </c>
      <c r="D21" s="22">
        <f t="shared" si="3"/>
        <v>109</v>
      </c>
      <c r="E21" s="22">
        <f t="shared" si="3"/>
        <v>279</v>
      </c>
      <c r="F21" s="22">
        <f t="shared" si="3"/>
        <v>192</v>
      </c>
      <c r="G21" s="31">
        <f t="shared" si="3"/>
        <v>4</v>
      </c>
      <c r="H21" s="8">
        <f>G21/E21</f>
        <v>0.014336917562724014</v>
      </c>
      <c r="I21" s="31">
        <f t="shared" si="3"/>
        <v>4</v>
      </c>
      <c r="J21" s="8">
        <f>I21/E21</f>
        <v>0.014336917562724014</v>
      </c>
      <c r="K21" s="31">
        <f t="shared" si="3"/>
        <v>29</v>
      </c>
      <c r="L21" s="8">
        <f>K21/E21</f>
        <v>0.1039426523297491</v>
      </c>
      <c r="M21" s="31">
        <f t="shared" si="3"/>
        <v>52</v>
      </c>
      <c r="N21" s="8">
        <f>M21/E21</f>
        <v>0.1863799283154122</v>
      </c>
      <c r="O21" s="31">
        <f t="shared" si="3"/>
        <v>103</v>
      </c>
      <c r="P21" s="8">
        <f>O21/E21</f>
        <v>0.36917562724014336</v>
      </c>
      <c r="Q21" s="31">
        <f t="shared" si="3"/>
        <v>87</v>
      </c>
      <c r="R21" s="8">
        <f>Q21/E21</f>
        <v>0.3118279569892473</v>
      </c>
      <c r="S21" s="31">
        <f t="shared" si="3"/>
        <v>0</v>
      </c>
      <c r="T21" s="8">
        <f>S21/E21</f>
        <v>0</v>
      </c>
    </row>
    <row r="22" spans="1:20" ht="11.25">
      <c r="A22" s="17" t="s">
        <v>37</v>
      </c>
      <c r="B22" s="20"/>
      <c r="C22" s="20"/>
      <c r="D22" s="20"/>
      <c r="E22" s="20"/>
      <c r="F22" s="20"/>
      <c r="G22" s="29"/>
      <c r="H22" s="27"/>
      <c r="I22" s="29"/>
      <c r="J22" s="27"/>
      <c r="K22" s="29"/>
      <c r="L22" s="27"/>
      <c r="M22" s="29"/>
      <c r="N22" s="27"/>
      <c r="O22" s="29"/>
      <c r="P22" s="27"/>
      <c r="Q22" s="29"/>
      <c r="R22" s="27"/>
      <c r="S22" s="29"/>
      <c r="T22" s="9"/>
    </row>
    <row r="23" spans="1:20" ht="11.25">
      <c r="A23" s="14" t="s">
        <v>15</v>
      </c>
      <c r="B23" s="21">
        <v>497</v>
      </c>
      <c r="C23" s="21">
        <v>0</v>
      </c>
      <c r="D23" s="21">
        <v>303</v>
      </c>
      <c r="E23" s="21">
        <f>G23+I23+K23+M23+O23+Q23+S23</f>
        <v>185</v>
      </c>
      <c r="F23" s="25">
        <f>G23+I23+K23+M23+O23</f>
        <v>141</v>
      </c>
      <c r="G23" s="32">
        <v>0</v>
      </c>
      <c r="H23" s="8">
        <f>G23/E23</f>
        <v>0</v>
      </c>
      <c r="I23" s="32">
        <v>6</v>
      </c>
      <c r="J23" s="8">
        <f>I23/E23</f>
        <v>0.032432432432432434</v>
      </c>
      <c r="K23" s="32">
        <v>16</v>
      </c>
      <c r="L23" s="8">
        <f>K23/E23</f>
        <v>0.08648648648648649</v>
      </c>
      <c r="M23" s="32">
        <v>52</v>
      </c>
      <c r="N23" s="8">
        <f>M23/E23</f>
        <v>0.2810810810810811</v>
      </c>
      <c r="O23" s="32">
        <v>67</v>
      </c>
      <c r="P23" s="8">
        <f>O23/E23</f>
        <v>0.3621621621621622</v>
      </c>
      <c r="Q23" s="32">
        <v>44</v>
      </c>
      <c r="R23" s="8">
        <f>Q23/E23</f>
        <v>0.23783783783783785</v>
      </c>
      <c r="S23" s="32">
        <v>0</v>
      </c>
      <c r="T23" s="8">
        <f>S23/Q23</f>
        <v>0</v>
      </c>
    </row>
    <row r="24" spans="1:20" ht="11.25">
      <c r="A24" s="14" t="s">
        <v>16</v>
      </c>
      <c r="B24" s="21">
        <v>25</v>
      </c>
      <c r="C24" s="21">
        <v>1</v>
      </c>
      <c r="D24" s="21">
        <v>16</v>
      </c>
      <c r="E24" s="21">
        <f>G24+I24+K24+M24+O24+Q24+S24</f>
        <v>9</v>
      </c>
      <c r="F24" s="25">
        <f>G24+I24+K24+M24+O24</f>
        <v>2</v>
      </c>
      <c r="G24" s="32">
        <v>0</v>
      </c>
      <c r="H24" s="8">
        <f>G24/E24</f>
        <v>0</v>
      </c>
      <c r="I24" s="32">
        <v>0</v>
      </c>
      <c r="J24" s="8">
        <f>I24/E24</f>
        <v>0</v>
      </c>
      <c r="K24" s="32">
        <v>1</v>
      </c>
      <c r="L24" s="8">
        <f>K24/E24</f>
        <v>0.1111111111111111</v>
      </c>
      <c r="M24" s="32">
        <v>1</v>
      </c>
      <c r="N24" s="8">
        <f>M24/E24</f>
        <v>0.1111111111111111</v>
      </c>
      <c r="O24" s="32">
        <v>0</v>
      </c>
      <c r="P24" s="8">
        <f>O24/M24</f>
        <v>0</v>
      </c>
      <c r="Q24" s="32">
        <v>7</v>
      </c>
      <c r="R24" s="8">
        <f>Q24/E24</f>
        <v>0.7777777777777778</v>
      </c>
      <c r="S24" s="32">
        <v>0</v>
      </c>
      <c r="T24" s="8">
        <f>S24/Q24</f>
        <v>0</v>
      </c>
    </row>
    <row r="25" spans="1:20" ht="12" thickBot="1">
      <c r="A25" s="15" t="s">
        <v>14</v>
      </c>
      <c r="B25" s="22">
        <f aca="true" t="shared" si="4" ref="B25:G25">SUM(B23:B24)</f>
        <v>522</v>
      </c>
      <c r="C25" s="22">
        <f t="shared" si="4"/>
        <v>1</v>
      </c>
      <c r="D25" s="22">
        <f t="shared" si="4"/>
        <v>319</v>
      </c>
      <c r="E25" s="22">
        <f t="shared" si="4"/>
        <v>194</v>
      </c>
      <c r="F25" s="22">
        <f t="shared" si="4"/>
        <v>143</v>
      </c>
      <c r="G25" s="31">
        <f t="shared" si="4"/>
        <v>0</v>
      </c>
      <c r="H25" s="8">
        <f>G25/E25</f>
        <v>0</v>
      </c>
      <c r="I25" s="31">
        <f>SUM(I23:I24)</f>
        <v>6</v>
      </c>
      <c r="J25" s="8">
        <f>I25/E25</f>
        <v>0.030927835051546393</v>
      </c>
      <c r="K25" s="31">
        <f>SUM(K23:K24)</f>
        <v>17</v>
      </c>
      <c r="L25" s="8">
        <f>K25/E25</f>
        <v>0.08762886597938144</v>
      </c>
      <c r="M25" s="31">
        <f>SUM(M23:M24)</f>
        <v>53</v>
      </c>
      <c r="N25" s="8">
        <f>M25/E25</f>
        <v>0.27319587628865977</v>
      </c>
      <c r="O25" s="31">
        <f>SUM(O23:O24)</f>
        <v>67</v>
      </c>
      <c r="P25" s="8">
        <f>O25/E25</f>
        <v>0.34536082474226804</v>
      </c>
      <c r="Q25" s="31">
        <f>SUM(Q23:Q24)</f>
        <v>51</v>
      </c>
      <c r="R25" s="8">
        <f>Q25/E25</f>
        <v>0.26288659793814434</v>
      </c>
      <c r="S25" s="31">
        <f>SUM(S23:S24)</f>
        <v>0</v>
      </c>
      <c r="T25" s="8">
        <f>S25/E25</f>
        <v>0</v>
      </c>
    </row>
    <row r="26" spans="1:20" ht="11.25">
      <c r="A26" s="17" t="s">
        <v>38</v>
      </c>
      <c r="B26" s="20"/>
      <c r="C26" s="20"/>
      <c r="D26" s="20"/>
      <c r="E26" s="20"/>
      <c r="F26" s="20"/>
      <c r="G26" s="29"/>
      <c r="H26" s="27"/>
      <c r="I26" s="29"/>
      <c r="J26" s="27"/>
      <c r="K26" s="29"/>
      <c r="L26" s="27"/>
      <c r="M26" s="29"/>
      <c r="N26" s="27"/>
      <c r="O26" s="29"/>
      <c r="P26" s="27"/>
      <c r="Q26" s="29"/>
      <c r="R26" s="27"/>
      <c r="S26" s="29"/>
      <c r="T26" s="9"/>
    </row>
    <row r="27" spans="1:20" ht="11.25">
      <c r="A27" s="14" t="s">
        <v>15</v>
      </c>
      <c r="B27" s="21">
        <v>497</v>
      </c>
      <c r="C27" s="21">
        <v>0</v>
      </c>
      <c r="D27" s="21">
        <f>B27-E27-C27</f>
        <v>303</v>
      </c>
      <c r="E27" s="21">
        <f>G27+I27+K27+M27+O27+Q27+S27</f>
        <v>194</v>
      </c>
      <c r="F27" s="25">
        <f>G27+I27+K27+M27+O27</f>
        <v>148</v>
      </c>
      <c r="G27" s="32">
        <v>4</v>
      </c>
      <c r="H27" s="8">
        <f>G27/E27</f>
        <v>0.020618556701030927</v>
      </c>
      <c r="I27" s="32">
        <v>10</v>
      </c>
      <c r="J27" s="8">
        <f>I27/E27</f>
        <v>0.05154639175257732</v>
      </c>
      <c r="K27" s="32">
        <v>30</v>
      </c>
      <c r="L27" s="8">
        <f>K27/E27</f>
        <v>0.15463917525773196</v>
      </c>
      <c r="M27" s="32">
        <v>49</v>
      </c>
      <c r="N27" s="8">
        <f>M27/E27</f>
        <v>0.25257731958762886</v>
      </c>
      <c r="O27" s="32">
        <v>55</v>
      </c>
      <c r="P27" s="8">
        <f>O27/E27</f>
        <v>0.28350515463917525</v>
      </c>
      <c r="Q27" s="32">
        <v>46</v>
      </c>
      <c r="R27" s="8">
        <f>Q27/E27</f>
        <v>0.23711340206185566</v>
      </c>
      <c r="S27" s="32">
        <v>0</v>
      </c>
      <c r="T27" s="10">
        <f>S27/E27</f>
        <v>0</v>
      </c>
    </row>
    <row r="28" spans="1:20" ht="11.25">
      <c r="A28" s="14" t="s">
        <v>16</v>
      </c>
      <c r="B28" s="21">
        <v>25</v>
      </c>
      <c r="C28" s="21">
        <v>1</v>
      </c>
      <c r="D28" s="21">
        <f>B28-E28-C28</f>
        <v>16</v>
      </c>
      <c r="E28" s="21">
        <f>G28+I28+K28+M28+O28+Q28+S28</f>
        <v>8</v>
      </c>
      <c r="F28" s="25">
        <f>G28+I28+K28+M28+O28</f>
        <v>6</v>
      </c>
      <c r="G28" s="32">
        <v>0</v>
      </c>
      <c r="H28" s="8">
        <f>G28/E28</f>
        <v>0</v>
      </c>
      <c r="I28" s="32">
        <v>0</v>
      </c>
      <c r="J28" s="8">
        <f>I28/E28</f>
        <v>0</v>
      </c>
      <c r="K28" s="32">
        <v>1</v>
      </c>
      <c r="L28" s="8">
        <f>K28/E28</f>
        <v>0.125</v>
      </c>
      <c r="M28" s="32">
        <v>4</v>
      </c>
      <c r="N28" s="8">
        <f>M28/E28</f>
        <v>0.5</v>
      </c>
      <c r="O28" s="32">
        <v>1</v>
      </c>
      <c r="P28" s="8">
        <f>O28/E28</f>
        <v>0.125</v>
      </c>
      <c r="Q28" s="32">
        <v>2</v>
      </c>
      <c r="R28" s="8">
        <f>Q28/E28</f>
        <v>0.25</v>
      </c>
      <c r="S28" s="32">
        <v>0</v>
      </c>
      <c r="T28" s="10">
        <f>S28/E28</f>
        <v>0</v>
      </c>
    </row>
    <row r="29" spans="1:20" ht="12" thickBot="1">
      <c r="A29" s="15" t="s">
        <v>14</v>
      </c>
      <c r="B29" s="22">
        <f aca="true" t="shared" si="5" ref="B29:G29">SUM(B27:B28)</f>
        <v>522</v>
      </c>
      <c r="C29" s="22">
        <f t="shared" si="5"/>
        <v>1</v>
      </c>
      <c r="D29" s="22">
        <f t="shared" si="5"/>
        <v>319</v>
      </c>
      <c r="E29" s="22">
        <f t="shared" si="5"/>
        <v>202</v>
      </c>
      <c r="F29" s="22">
        <f t="shared" si="5"/>
        <v>154</v>
      </c>
      <c r="G29" s="31">
        <f t="shared" si="5"/>
        <v>4</v>
      </c>
      <c r="H29" s="28">
        <f>G29/E29</f>
        <v>0.019801980198019802</v>
      </c>
      <c r="I29" s="31">
        <f>SUM(I27:I28)</f>
        <v>10</v>
      </c>
      <c r="J29" s="28">
        <f>I29/E29</f>
        <v>0.04950495049504951</v>
      </c>
      <c r="K29" s="31">
        <f>SUM(K27:K28)</f>
        <v>31</v>
      </c>
      <c r="L29" s="28">
        <f>K29/E29</f>
        <v>0.15346534653465346</v>
      </c>
      <c r="M29" s="31">
        <f>SUM(M27:M28)</f>
        <v>53</v>
      </c>
      <c r="N29" s="28">
        <f>M29/E29</f>
        <v>0.2623762376237624</v>
      </c>
      <c r="O29" s="31">
        <f>SUM(O27:O28)</f>
        <v>56</v>
      </c>
      <c r="P29" s="28">
        <f>O29/E29</f>
        <v>0.27722772277227725</v>
      </c>
      <c r="Q29" s="31">
        <f>SUM(Q27:Q28)</f>
        <v>48</v>
      </c>
      <c r="R29" s="28">
        <f>Q29/E29</f>
        <v>0.2376237623762376</v>
      </c>
      <c r="S29" s="31">
        <f>SUM(S27:S28)</f>
        <v>0</v>
      </c>
      <c r="T29" s="11">
        <f>S29/E29</f>
        <v>0</v>
      </c>
    </row>
    <row r="30" spans="1:20" ht="11.25">
      <c r="A30" s="16" t="s">
        <v>22</v>
      </c>
      <c r="B30" s="20"/>
      <c r="C30" s="20"/>
      <c r="D30" s="20"/>
      <c r="E30" s="20"/>
      <c r="F30" s="20"/>
      <c r="G30" s="29"/>
      <c r="H30" s="27"/>
      <c r="I30" s="29"/>
      <c r="J30" s="27"/>
      <c r="K30" s="29"/>
      <c r="L30" s="27"/>
      <c r="M30" s="29"/>
      <c r="N30" s="27"/>
      <c r="O30" s="29"/>
      <c r="P30" s="27"/>
      <c r="Q30" s="29"/>
      <c r="R30" s="27"/>
      <c r="S30" s="29"/>
      <c r="T30" s="27"/>
    </row>
    <row r="31" spans="1:20" ht="12" thickBot="1">
      <c r="A31" s="14" t="s">
        <v>15</v>
      </c>
      <c r="B31" s="21">
        <v>87</v>
      </c>
      <c r="C31" s="21">
        <v>2</v>
      </c>
      <c r="D31" s="21">
        <f>B31-E31-C31</f>
        <v>67</v>
      </c>
      <c r="E31" s="21">
        <f>G31+I31+K31+M31+O31+Q31+S31</f>
        <v>18</v>
      </c>
      <c r="F31" s="25">
        <f>G31+I31+K31+M31+O31</f>
        <v>11</v>
      </c>
      <c r="G31" s="32">
        <v>0</v>
      </c>
      <c r="H31" s="8">
        <f>G31/E31</f>
        <v>0</v>
      </c>
      <c r="I31" s="32">
        <v>0</v>
      </c>
      <c r="J31" s="8">
        <f>I31/E31</f>
        <v>0</v>
      </c>
      <c r="K31" s="32">
        <v>2</v>
      </c>
      <c r="L31" s="8">
        <f>K31/E31</f>
        <v>0.1111111111111111</v>
      </c>
      <c r="M31" s="32">
        <v>7</v>
      </c>
      <c r="N31" s="8">
        <f>M31/E31</f>
        <v>0.3888888888888889</v>
      </c>
      <c r="O31" s="32">
        <v>2</v>
      </c>
      <c r="P31" s="8">
        <f>O31/E31</f>
        <v>0.1111111111111111</v>
      </c>
      <c r="Q31" s="32">
        <v>7</v>
      </c>
      <c r="R31" s="8">
        <f>Q31/E31</f>
        <v>0.3888888888888889</v>
      </c>
      <c r="S31" s="32">
        <v>0</v>
      </c>
      <c r="T31" s="8">
        <f>S31/E31</f>
        <v>0</v>
      </c>
    </row>
    <row r="32" spans="1:20" ht="11.25">
      <c r="A32" s="17" t="s">
        <v>23</v>
      </c>
      <c r="B32" s="20"/>
      <c r="C32" s="20"/>
      <c r="D32" s="20"/>
      <c r="E32" s="20"/>
      <c r="F32" s="20"/>
      <c r="G32" s="29"/>
      <c r="H32" s="27"/>
      <c r="I32" s="29"/>
      <c r="J32" s="27"/>
      <c r="K32" s="29"/>
      <c r="L32" s="27"/>
      <c r="M32" s="29"/>
      <c r="N32" s="27"/>
      <c r="O32" s="29"/>
      <c r="P32" s="27"/>
      <c r="Q32" s="29"/>
      <c r="R32" s="27"/>
      <c r="S32" s="29"/>
      <c r="T32" s="9"/>
    </row>
    <row r="33" spans="1:20" ht="12" thickBot="1">
      <c r="A33" s="14" t="s">
        <v>15</v>
      </c>
      <c r="B33" s="21">
        <v>138</v>
      </c>
      <c r="C33" s="21">
        <v>0</v>
      </c>
      <c r="D33" s="21">
        <f>B33-E33-C33</f>
        <v>113</v>
      </c>
      <c r="E33" s="21">
        <f>G33+I33+K33+M33+O33+Q33+S33</f>
        <v>25</v>
      </c>
      <c r="F33" s="25">
        <f>G33+I33+K33+M33+O33</f>
        <v>16</v>
      </c>
      <c r="G33" s="32">
        <v>0</v>
      </c>
      <c r="H33" s="8">
        <f>G33/E33</f>
        <v>0</v>
      </c>
      <c r="I33" s="32">
        <v>0</v>
      </c>
      <c r="J33" s="8">
        <f>I33/E33</f>
        <v>0</v>
      </c>
      <c r="K33" s="32">
        <v>2</v>
      </c>
      <c r="L33" s="8">
        <f>K33/E33</f>
        <v>0.08</v>
      </c>
      <c r="M33" s="32">
        <v>1</v>
      </c>
      <c r="N33" s="8">
        <f>M33/E33</f>
        <v>0.04</v>
      </c>
      <c r="O33" s="32">
        <v>13</v>
      </c>
      <c r="P33" s="8">
        <f>O33/E33</f>
        <v>0.52</v>
      </c>
      <c r="Q33" s="32">
        <v>9</v>
      </c>
      <c r="R33" s="8">
        <f>Q33/E33</f>
        <v>0.36</v>
      </c>
      <c r="S33" s="32">
        <v>0</v>
      </c>
      <c r="T33" s="10">
        <f>S33/E33</f>
        <v>0</v>
      </c>
    </row>
    <row r="34" spans="1:20" ht="22.5">
      <c r="A34" s="17" t="s">
        <v>24</v>
      </c>
      <c r="B34" s="20"/>
      <c r="C34" s="20"/>
      <c r="D34" s="20"/>
      <c r="E34" s="20"/>
      <c r="F34" s="20"/>
      <c r="G34" s="29"/>
      <c r="H34" s="27"/>
      <c r="I34" s="29"/>
      <c r="J34" s="27"/>
      <c r="K34" s="29"/>
      <c r="L34" s="27"/>
      <c r="M34" s="29"/>
      <c r="N34" s="27"/>
      <c r="O34" s="29"/>
      <c r="P34" s="27"/>
      <c r="Q34" s="29"/>
      <c r="R34" s="27"/>
      <c r="S34" s="29"/>
      <c r="T34" s="9"/>
    </row>
    <row r="35" spans="1:20" ht="11.25">
      <c r="A35" s="14" t="s">
        <v>15</v>
      </c>
      <c r="B35" s="21">
        <v>452</v>
      </c>
      <c r="C35" s="21">
        <v>0</v>
      </c>
      <c r="D35" s="21">
        <f>B35-E35-C35</f>
        <v>220</v>
      </c>
      <c r="E35" s="21">
        <f>G35+I35+K35+M35+O35+Q35+S35</f>
        <v>232</v>
      </c>
      <c r="F35" s="25">
        <f>G35+I35+K35+M35+O35</f>
        <v>135</v>
      </c>
      <c r="G35" s="32">
        <v>0</v>
      </c>
      <c r="H35" s="8">
        <f>G35/E35</f>
        <v>0</v>
      </c>
      <c r="I35" s="32">
        <v>5</v>
      </c>
      <c r="J35" s="8">
        <f>I35/E35</f>
        <v>0.021551724137931036</v>
      </c>
      <c r="K35" s="32">
        <v>18</v>
      </c>
      <c r="L35" s="8">
        <f>K35/E35</f>
        <v>0.07758620689655173</v>
      </c>
      <c r="M35" s="32">
        <v>43</v>
      </c>
      <c r="N35" s="8">
        <f>M35/E35</f>
        <v>0.1853448275862069</v>
      </c>
      <c r="O35" s="32">
        <v>69</v>
      </c>
      <c r="P35" s="8">
        <f>O35/E35</f>
        <v>0.2974137931034483</v>
      </c>
      <c r="Q35" s="32">
        <v>88</v>
      </c>
      <c r="R35" s="8">
        <f>Q35/E35</f>
        <v>0.3793103448275862</v>
      </c>
      <c r="S35" s="32">
        <v>9</v>
      </c>
      <c r="T35" s="10">
        <f>S35/E35</f>
        <v>0.03879310344827586</v>
      </c>
    </row>
    <row r="36" spans="1:20" ht="11.25">
      <c r="A36" s="14" t="s">
        <v>16</v>
      </c>
      <c r="B36" s="21">
        <v>12</v>
      </c>
      <c r="C36" s="21">
        <v>1</v>
      </c>
      <c r="D36" s="21">
        <f>B36-E36-C36</f>
        <v>1</v>
      </c>
      <c r="E36" s="21">
        <f>G36+I36+K36+M36+O36+Q36+S36</f>
        <v>10</v>
      </c>
      <c r="F36" s="25">
        <f>G36+I36+K36+M36+O36</f>
        <v>0</v>
      </c>
      <c r="G36" s="32">
        <v>0</v>
      </c>
      <c r="H36" s="8">
        <f>G36/E36</f>
        <v>0</v>
      </c>
      <c r="I36" s="32">
        <v>0</v>
      </c>
      <c r="J36" s="8">
        <f>I36/E36</f>
        <v>0</v>
      </c>
      <c r="K36" s="32">
        <v>0</v>
      </c>
      <c r="L36" s="8">
        <f>K36/E36</f>
        <v>0</v>
      </c>
      <c r="M36" s="32">
        <v>0</v>
      </c>
      <c r="N36" s="8">
        <f>M36/E36</f>
        <v>0</v>
      </c>
      <c r="O36" s="32">
        <v>0</v>
      </c>
      <c r="P36" s="8">
        <f>O36/E36</f>
        <v>0</v>
      </c>
      <c r="Q36" s="32">
        <v>10</v>
      </c>
      <c r="R36" s="8">
        <f>Q36/E36</f>
        <v>1</v>
      </c>
      <c r="S36" s="32">
        <v>0</v>
      </c>
      <c r="T36" s="10">
        <f>S36/E36</f>
        <v>0</v>
      </c>
    </row>
    <row r="37" spans="1:20" ht="12" thickBot="1">
      <c r="A37" s="15" t="s">
        <v>14</v>
      </c>
      <c r="B37" s="22">
        <f aca="true" t="shared" si="6" ref="B37:G37">SUM(B35:B36)</f>
        <v>464</v>
      </c>
      <c r="C37" s="22">
        <f t="shared" si="6"/>
        <v>1</v>
      </c>
      <c r="D37" s="22">
        <f t="shared" si="6"/>
        <v>221</v>
      </c>
      <c r="E37" s="22">
        <f t="shared" si="6"/>
        <v>242</v>
      </c>
      <c r="F37" s="22">
        <f t="shared" si="6"/>
        <v>135</v>
      </c>
      <c r="G37" s="31">
        <f t="shared" si="6"/>
        <v>0</v>
      </c>
      <c r="H37" s="28">
        <f>G37/E37</f>
        <v>0</v>
      </c>
      <c r="I37" s="31">
        <f>SUM(I35:I36)</f>
        <v>5</v>
      </c>
      <c r="J37" s="28">
        <f>I37/E37</f>
        <v>0.02066115702479339</v>
      </c>
      <c r="K37" s="31">
        <f>SUM(K35:K36)</f>
        <v>18</v>
      </c>
      <c r="L37" s="28">
        <f>K37/E37</f>
        <v>0.0743801652892562</v>
      </c>
      <c r="M37" s="31">
        <f>SUM(M35:M36)</f>
        <v>43</v>
      </c>
      <c r="N37" s="28">
        <f>M37/E37</f>
        <v>0.17768595041322313</v>
      </c>
      <c r="O37" s="31">
        <f>SUM(O35:O36)</f>
        <v>69</v>
      </c>
      <c r="P37" s="28">
        <f>O37/E37</f>
        <v>0.28512396694214875</v>
      </c>
      <c r="Q37" s="31">
        <f>SUM(Q35:Q36)</f>
        <v>98</v>
      </c>
      <c r="R37" s="28">
        <f>Q37/E37</f>
        <v>0.4049586776859504</v>
      </c>
      <c r="S37" s="31">
        <f>SUM(S35:S36)</f>
        <v>9</v>
      </c>
      <c r="T37" s="11">
        <f>S37/E37</f>
        <v>0.0371900826446281</v>
      </c>
    </row>
    <row r="38" spans="1:20" ht="11.25">
      <c r="A38" s="16" t="s">
        <v>25</v>
      </c>
      <c r="B38" s="20"/>
      <c r="C38" s="20"/>
      <c r="D38" s="20"/>
      <c r="E38" s="20"/>
      <c r="F38" s="20"/>
      <c r="G38" s="29"/>
      <c r="H38" s="27"/>
      <c r="I38" s="29"/>
      <c r="J38" s="27"/>
      <c r="K38" s="29"/>
      <c r="L38" s="27"/>
      <c r="M38" s="29"/>
      <c r="N38" s="27"/>
      <c r="O38" s="29"/>
      <c r="P38" s="27"/>
      <c r="Q38" s="29"/>
      <c r="R38" s="27"/>
      <c r="S38" s="29"/>
      <c r="T38" s="9"/>
    </row>
    <row r="39" spans="1:20" ht="12" thickBot="1">
      <c r="A39" s="36" t="s">
        <v>15</v>
      </c>
      <c r="B39" s="21">
        <v>193</v>
      </c>
      <c r="C39" s="21">
        <v>1</v>
      </c>
      <c r="D39" s="21">
        <f>B39-E39-C39</f>
        <v>77</v>
      </c>
      <c r="E39" s="21">
        <f>G39+I39+K39+M39+O39+Q39+S39</f>
        <v>115</v>
      </c>
      <c r="F39" s="25">
        <f>G39+I39+K39+M39+O39</f>
        <v>68</v>
      </c>
      <c r="G39" s="32">
        <v>0</v>
      </c>
      <c r="H39" s="8">
        <f>G39/E39</f>
        <v>0</v>
      </c>
      <c r="I39" s="32">
        <v>5</v>
      </c>
      <c r="J39" s="8">
        <f>I39/E39</f>
        <v>0.043478260869565216</v>
      </c>
      <c r="K39" s="32">
        <v>7</v>
      </c>
      <c r="L39" s="8">
        <f>K39/E39</f>
        <v>0.06086956521739131</v>
      </c>
      <c r="M39" s="32">
        <v>33</v>
      </c>
      <c r="N39" s="8">
        <f>M39/E39</f>
        <v>0.28695652173913044</v>
      </c>
      <c r="O39" s="32">
        <v>23</v>
      </c>
      <c r="P39" s="8">
        <f>O39/E39</f>
        <v>0.2</v>
      </c>
      <c r="Q39" s="32">
        <v>47</v>
      </c>
      <c r="R39" s="8">
        <f>Q39/E39</f>
        <v>0.40869565217391307</v>
      </c>
      <c r="S39" s="32">
        <v>0</v>
      </c>
      <c r="T39" s="10">
        <f>S39/E39</f>
        <v>0</v>
      </c>
    </row>
    <row r="40" spans="1:20" ht="11.25">
      <c r="A40" s="4" t="s">
        <v>26</v>
      </c>
      <c r="B40" s="20"/>
      <c r="C40" s="20"/>
      <c r="D40" s="20"/>
      <c r="E40" s="20"/>
      <c r="F40" s="20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</row>
    <row r="41" spans="1:20" ht="12" thickBot="1">
      <c r="A41" s="36" t="s">
        <v>15</v>
      </c>
      <c r="B41" s="21">
        <v>108</v>
      </c>
      <c r="C41" s="21">
        <v>0</v>
      </c>
      <c r="D41" s="21">
        <f>B41-E41-C41</f>
        <v>70</v>
      </c>
      <c r="E41" s="21">
        <f>G41+I41+K41+M41+O41+Q41+S41</f>
        <v>38</v>
      </c>
      <c r="F41" s="25">
        <f>G41+I41+K41+M41+O41</f>
        <v>33</v>
      </c>
      <c r="G41" s="32">
        <v>0</v>
      </c>
      <c r="H41" s="8">
        <f>G41/E41</f>
        <v>0</v>
      </c>
      <c r="I41" s="32">
        <v>2</v>
      </c>
      <c r="J41" s="8">
        <f>I41/E41</f>
        <v>0.05263157894736842</v>
      </c>
      <c r="K41" s="32">
        <v>3</v>
      </c>
      <c r="L41" s="8">
        <f>K41/E41</f>
        <v>0.07894736842105263</v>
      </c>
      <c r="M41" s="32">
        <v>15</v>
      </c>
      <c r="N41" s="8">
        <f>M41/E41</f>
        <v>0.39473684210526316</v>
      </c>
      <c r="O41" s="32">
        <v>13</v>
      </c>
      <c r="P41" s="8">
        <f>O41/E41</f>
        <v>0.34210526315789475</v>
      </c>
      <c r="Q41" s="32">
        <v>4</v>
      </c>
      <c r="R41" s="8">
        <f>Q41/E41</f>
        <v>0.10526315789473684</v>
      </c>
      <c r="S41" s="32">
        <v>1</v>
      </c>
      <c r="T41" s="8">
        <f>S41/E41</f>
        <v>0.02631578947368421</v>
      </c>
    </row>
    <row r="42" spans="1:20" ht="22.5">
      <c r="A42" s="4" t="s">
        <v>27</v>
      </c>
      <c r="B42" s="20"/>
      <c r="C42" s="20"/>
      <c r="D42" s="20"/>
      <c r="E42" s="20"/>
      <c r="F42" s="20"/>
      <c r="G42" s="29"/>
      <c r="H42" s="27"/>
      <c r="I42" s="29"/>
      <c r="J42" s="27"/>
      <c r="K42" s="29"/>
      <c r="L42" s="27"/>
      <c r="M42" s="29"/>
      <c r="N42" s="27"/>
      <c r="O42" s="29"/>
      <c r="P42" s="27"/>
      <c r="Q42" s="29"/>
      <c r="R42" s="27"/>
      <c r="S42" s="29"/>
      <c r="T42" s="9"/>
    </row>
    <row r="43" spans="1:20" ht="12" thickBot="1">
      <c r="A43" s="36" t="s">
        <v>15</v>
      </c>
      <c r="B43" s="21">
        <v>89</v>
      </c>
      <c r="C43" s="21">
        <v>1</v>
      </c>
      <c r="D43" s="21">
        <f>B43-E43-C43</f>
        <v>59</v>
      </c>
      <c r="E43" s="21">
        <f>G43+I43+K43+M43+O43+Q43+S43</f>
        <v>29</v>
      </c>
      <c r="F43" s="25">
        <f>G43+I43+K43+M43+O43</f>
        <v>15</v>
      </c>
      <c r="G43" s="32">
        <v>0</v>
      </c>
      <c r="H43" s="8">
        <v>0</v>
      </c>
      <c r="I43" s="32">
        <v>1</v>
      </c>
      <c r="J43" s="8">
        <f>I43/E43</f>
        <v>0.034482758620689655</v>
      </c>
      <c r="K43" s="32">
        <v>7</v>
      </c>
      <c r="L43" s="8">
        <f>K43/E43</f>
        <v>0.2413793103448276</v>
      </c>
      <c r="M43" s="32">
        <v>2</v>
      </c>
      <c r="N43" s="8">
        <f>M43/E43</f>
        <v>0.06896551724137931</v>
      </c>
      <c r="O43" s="32">
        <v>5</v>
      </c>
      <c r="P43" s="8">
        <f>O43/E43</f>
        <v>0.1724137931034483</v>
      </c>
      <c r="Q43" s="32">
        <v>13</v>
      </c>
      <c r="R43" s="8">
        <f>Q43/E43</f>
        <v>0.4482758620689655</v>
      </c>
      <c r="S43" s="32">
        <v>1</v>
      </c>
      <c r="T43" s="10">
        <f>S43/E43</f>
        <v>0.034482758620689655</v>
      </c>
    </row>
    <row r="44" spans="1:20" ht="22.5">
      <c r="A44" s="4" t="s">
        <v>28</v>
      </c>
      <c r="B44" s="20"/>
      <c r="C44" s="20"/>
      <c r="D44" s="20"/>
      <c r="E44" s="20"/>
      <c r="F44" s="20"/>
      <c r="G44" s="29"/>
      <c r="H44" s="27"/>
      <c r="I44" s="29"/>
      <c r="J44" s="27"/>
      <c r="K44" s="29"/>
      <c r="L44" s="27"/>
      <c r="M44" s="29"/>
      <c r="N44" s="27"/>
      <c r="O44" s="29"/>
      <c r="P44" s="27"/>
      <c r="Q44" s="29"/>
      <c r="R44" s="27"/>
      <c r="S44" s="29"/>
      <c r="T44" s="27"/>
    </row>
    <row r="45" spans="1:20" ht="12" thickBot="1">
      <c r="A45" s="14" t="s">
        <v>15</v>
      </c>
      <c r="B45" s="21">
        <v>90</v>
      </c>
      <c r="C45" s="21">
        <v>0</v>
      </c>
      <c r="D45" s="21">
        <f>B45-E45-C45</f>
        <v>77</v>
      </c>
      <c r="E45" s="21">
        <f>G45+I45+K45+M45+O45+Q45+S45</f>
        <v>13</v>
      </c>
      <c r="F45" s="25">
        <f>G45+I45+K45+M45+O45</f>
        <v>11</v>
      </c>
      <c r="G45" s="32">
        <v>0</v>
      </c>
      <c r="H45" s="8">
        <f>G45/E45</f>
        <v>0</v>
      </c>
      <c r="I45" s="32">
        <v>0</v>
      </c>
      <c r="J45" s="8">
        <f>I45/E45</f>
        <v>0</v>
      </c>
      <c r="K45" s="32">
        <v>2</v>
      </c>
      <c r="L45" s="8">
        <f>K45/E45</f>
        <v>0.15384615384615385</v>
      </c>
      <c r="M45" s="32">
        <v>5</v>
      </c>
      <c r="N45" s="8">
        <f>M45/E45</f>
        <v>0.38461538461538464</v>
      </c>
      <c r="O45" s="32">
        <v>4</v>
      </c>
      <c r="P45" s="8">
        <f>O45/E45</f>
        <v>0.3076923076923077</v>
      </c>
      <c r="Q45" s="32">
        <v>2</v>
      </c>
      <c r="R45" s="8">
        <f>Q45/E45</f>
        <v>0.15384615384615385</v>
      </c>
      <c r="S45" s="32">
        <v>0</v>
      </c>
      <c r="T45" s="8">
        <f>S45/E45</f>
        <v>0</v>
      </c>
    </row>
    <row r="46" spans="1:20" ht="11.25">
      <c r="A46" s="17" t="s">
        <v>29</v>
      </c>
      <c r="B46" s="20"/>
      <c r="C46" s="20"/>
      <c r="D46" s="20"/>
      <c r="E46" s="20"/>
      <c r="F46" s="20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</row>
    <row r="47" spans="1:20" ht="11.25">
      <c r="A47" s="14" t="s">
        <v>15</v>
      </c>
      <c r="B47" s="21">
        <v>346</v>
      </c>
      <c r="C47" s="21">
        <v>1</v>
      </c>
      <c r="D47" s="21">
        <f>B47-E47-C47</f>
        <v>130</v>
      </c>
      <c r="E47" s="21">
        <f>G47+I47+K47+M47+O47+Q47+S47</f>
        <v>215</v>
      </c>
      <c r="F47" s="25">
        <f>G47+I47+K47+M47+O47</f>
        <v>95</v>
      </c>
      <c r="G47" s="32">
        <v>1</v>
      </c>
      <c r="H47" s="8">
        <f>G47/E47</f>
        <v>0.004651162790697674</v>
      </c>
      <c r="I47" s="32">
        <v>0</v>
      </c>
      <c r="J47" s="8">
        <f>I47/E47</f>
        <v>0</v>
      </c>
      <c r="K47" s="32">
        <v>7</v>
      </c>
      <c r="L47" s="8">
        <f>K47/E47</f>
        <v>0.03255813953488372</v>
      </c>
      <c r="M47" s="32">
        <v>19</v>
      </c>
      <c r="N47" s="8">
        <f>M47/E47</f>
        <v>0.08837209302325581</v>
      </c>
      <c r="O47" s="32">
        <v>68</v>
      </c>
      <c r="P47" s="8">
        <f>O47/E47</f>
        <v>0.31627906976744186</v>
      </c>
      <c r="Q47" s="32">
        <v>120</v>
      </c>
      <c r="R47" s="8">
        <f>Q47/E47</f>
        <v>0.5581395348837209</v>
      </c>
      <c r="S47" s="32">
        <v>0</v>
      </c>
      <c r="T47" s="8">
        <f>S47/E47</f>
        <v>0</v>
      </c>
    </row>
    <row r="48" spans="1:20" ht="11.25">
      <c r="A48" s="14" t="s">
        <v>16</v>
      </c>
      <c r="B48" s="21">
        <v>18</v>
      </c>
      <c r="C48" s="21">
        <v>2</v>
      </c>
      <c r="D48" s="21">
        <f>B48-E48-C48</f>
        <v>3</v>
      </c>
      <c r="E48" s="21">
        <f>G48+I48+K48+M48+O48+Q48+S48</f>
        <v>13</v>
      </c>
      <c r="F48" s="25">
        <f>G48+I48+K48+M48+O48</f>
        <v>6</v>
      </c>
      <c r="G48" s="32">
        <v>0</v>
      </c>
      <c r="H48" s="8">
        <f>G48/E48</f>
        <v>0</v>
      </c>
      <c r="I48" s="32">
        <v>1</v>
      </c>
      <c r="J48" s="8">
        <f>I48/E48</f>
        <v>0.07692307692307693</v>
      </c>
      <c r="K48" s="32">
        <v>0</v>
      </c>
      <c r="L48" s="8">
        <f>K48/E48</f>
        <v>0</v>
      </c>
      <c r="M48" s="32">
        <v>1</v>
      </c>
      <c r="N48" s="8">
        <f>M48/E48</f>
        <v>0.07692307692307693</v>
      </c>
      <c r="O48" s="32">
        <v>4</v>
      </c>
      <c r="P48" s="8">
        <f>O48/E48</f>
        <v>0.3076923076923077</v>
      </c>
      <c r="Q48" s="32">
        <v>7</v>
      </c>
      <c r="R48" s="8">
        <f>Q48/E48</f>
        <v>0.5384615384615384</v>
      </c>
      <c r="S48" s="32">
        <v>0</v>
      </c>
      <c r="T48" s="8">
        <f>S48/E48</f>
        <v>0</v>
      </c>
    </row>
    <row r="49" spans="1:20" ht="12" thickBot="1">
      <c r="A49" s="15" t="s">
        <v>14</v>
      </c>
      <c r="B49" s="22">
        <f aca="true" t="shared" si="7" ref="B49:S49">SUM(B47:B48)</f>
        <v>364</v>
      </c>
      <c r="C49" s="22">
        <f t="shared" si="7"/>
        <v>3</v>
      </c>
      <c r="D49" s="22">
        <f t="shared" si="7"/>
        <v>133</v>
      </c>
      <c r="E49" s="22">
        <f t="shared" si="7"/>
        <v>228</v>
      </c>
      <c r="F49" s="22">
        <f t="shared" si="7"/>
        <v>101</v>
      </c>
      <c r="G49" s="31">
        <f t="shared" si="7"/>
        <v>1</v>
      </c>
      <c r="H49" s="8">
        <f>G49/E49</f>
        <v>0.0043859649122807015</v>
      </c>
      <c r="I49" s="31">
        <f t="shared" si="7"/>
        <v>1</v>
      </c>
      <c r="J49" s="8">
        <f>I49/E49</f>
        <v>0.0043859649122807015</v>
      </c>
      <c r="K49" s="31">
        <f t="shared" si="7"/>
        <v>7</v>
      </c>
      <c r="L49" s="8">
        <f>K49/E49</f>
        <v>0.03070175438596491</v>
      </c>
      <c r="M49" s="31">
        <f t="shared" si="7"/>
        <v>20</v>
      </c>
      <c r="N49" s="8">
        <f>M49/E49</f>
        <v>0.08771929824561403</v>
      </c>
      <c r="O49" s="31">
        <f t="shared" si="7"/>
        <v>72</v>
      </c>
      <c r="P49" s="8">
        <f>O49/E49</f>
        <v>0.3157894736842105</v>
      </c>
      <c r="Q49" s="31">
        <f t="shared" si="7"/>
        <v>127</v>
      </c>
      <c r="R49" s="8">
        <f>Q49/E49</f>
        <v>0.5570175438596491</v>
      </c>
      <c r="S49" s="31">
        <f t="shared" si="7"/>
        <v>0</v>
      </c>
      <c r="T49" s="8">
        <f>S49/E49</f>
        <v>0</v>
      </c>
    </row>
    <row r="50" spans="1:20" ht="11.25">
      <c r="A50" s="17" t="s">
        <v>39</v>
      </c>
      <c r="B50" s="20"/>
      <c r="C50" s="20"/>
      <c r="D50" s="20"/>
      <c r="E50" s="20"/>
      <c r="F50" s="20"/>
      <c r="G50" s="29"/>
      <c r="H50" s="27"/>
      <c r="I50" s="29"/>
      <c r="J50" s="27"/>
      <c r="K50" s="29"/>
      <c r="L50" s="27"/>
      <c r="M50" s="29"/>
      <c r="N50" s="27"/>
      <c r="O50" s="29"/>
      <c r="P50" s="27"/>
      <c r="Q50" s="29"/>
      <c r="R50" s="27"/>
      <c r="S50" s="29"/>
      <c r="T50" s="27"/>
    </row>
    <row r="51" spans="1:20" ht="11.25">
      <c r="A51" s="14" t="s">
        <v>15</v>
      </c>
      <c r="B51" s="21">
        <v>313</v>
      </c>
      <c r="C51" s="21">
        <v>0</v>
      </c>
      <c r="D51" s="21">
        <v>234</v>
      </c>
      <c r="E51" s="21">
        <f>G51+I51+K51+M51+O51+Q51+S51</f>
        <v>25</v>
      </c>
      <c r="F51" s="25">
        <f>G51+I51+K51+M51+O51</f>
        <v>9</v>
      </c>
      <c r="G51" s="32">
        <v>0</v>
      </c>
      <c r="H51" s="8">
        <f>G51/E51</f>
        <v>0</v>
      </c>
      <c r="I51" s="32">
        <v>1</v>
      </c>
      <c r="J51" s="8">
        <f>I51/E51</f>
        <v>0.04</v>
      </c>
      <c r="K51" s="32">
        <v>0</v>
      </c>
      <c r="L51" s="8">
        <f>K51/E51</f>
        <v>0</v>
      </c>
      <c r="M51" s="32">
        <v>0</v>
      </c>
      <c r="N51" s="8">
        <f>M51/E51</f>
        <v>0</v>
      </c>
      <c r="O51" s="32">
        <v>8</v>
      </c>
      <c r="P51" s="8">
        <f>O51/E51</f>
        <v>0.32</v>
      </c>
      <c r="Q51" s="32">
        <v>14</v>
      </c>
      <c r="R51" s="8">
        <f>Q51/E51</f>
        <v>0.56</v>
      </c>
      <c r="S51" s="32">
        <v>2</v>
      </c>
      <c r="T51" s="8">
        <f>S51/E51</f>
        <v>0.08</v>
      </c>
    </row>
    <row r="52" spans="1:20" ht="11.25">
      <c r="A52" s="14" t="s">
        <v>16</v>
      </c>
      <c r="B52" s="21">
        <v>6</v>
      </c>
      <c r="C52" s="21">
        <v>0</v>
      </c>
      <c r="D52" s="21">
        <v>3</v>
      </c>
      <c r="E52" s="21">
        <f>G52+I52+K52+M52+O52+Q52+S52</f>
        <v>1</v>
      </c>
      <c r="F52" s="25">
        <f>G52+I52+K52+M52+O52</f>
        <v>0</v>
      </c>
      <c r="G52" s="32">
        <v>0</v>
      </c>
      <c r="H52" s="8">
        <f>G52/E52</f>
        <v>0</v>
      </c>
      <c r="I52" s="32">
        <v>0</v>
      </c>
      <c r="J52" s="8">
        <f>I52/E52</f>
        <v>0</v>
      </c>
      <c r="K52" s="32">
        <v>0</v>
      </c>
      <c r="L52" s="8">
        <f>K52/E52</f>
        <v>0</v>
      </c>
      <c r="M52" s="32">
        <v>0</v>
      </c>
      <c r="N52" s="8">
        <f>M52/E52</f>
        <v>0</v>
      </c>
      <c r="O52" s="32">
        <v>0</v>
      </c>
      <c r="P52" s="8">
        <f>O52/E52</f>
        <v>0</v>
      </c>
      <c r="Q52" s="32">
        <v>1</v>
      </c>
      <c r="R52" s="8">
        <f>Q52/E52</f>
        <v>1</v>
      </c>
      <c r="S52" s="32">
        <v>0</v>
      </c>
      <c r="T52" s="8">
        <f>S52/E52</f>
        <v>0</v>
      </c>
    </row>
    <row r="53" spans="1:20" ht="12" thickBot="1">
      <c r="A53" s="15" t="s">
        <v>14</v>
      </c>
      <c r="B53" s="22">
        <f aca="true" t="shared" si="8" ref="B53:S53">SUM(B51:B52)</f>
        <v>319</v>
      </c>
      <c r="C53" s="22">
        <f t="shared" si="8"/>
        <v>0</v>
      </c>
      <c r="D53" s="22">
        <f t="shared" si="8"/>
        <v>237</v>
      </c>
      <c r="E53" s="22">
        <f t="shared" si="8"/>
        <v>26</v>
      </c>
      <c r="F53" s="22">
        <f t="shared" si="8"/>
        <v>9</v>
      </c>
      <c r="G53" s="31">
        <f t="shared" si="8"/>
        <v>0</v>
      </c>
      <c r="H53" s="8">
        <f>G53/E53</f>
        <v>0</v>
      </c>
      <c r="I53" s="31">
        <f t="shared" si="8"/>
        <v>1</v>
      </c>
      <c r="J53" s="8">
        <f>I53/E53</f>
        <v>0.038461538461538464</v>
      </c>
      <c r="K53" s="31">
        <f t="shared" si="8"/>
        <v>0</v>
      </c>
      <c r="L53" s="8">
        <f>K53/E53</f>
        <v>0</v>
      </c>
      <c r="M53" s="31">
        <f t="shared" si="8"/>
        <v>0</v>
      </c>
      <c r="N53" s="8">
        <f>M53/E53</f>
        <v>0</v>
      </c>
      <c r="O53" s="31">
        <f t="shared" si="8"/>
        <v>8</v>
      </c>
      <c r="P53" s="8">
        <f>O53/E53</f>
        <v>0.3076923076923077</v>
      </c>
      <c r="Q53" s="31">
        <f t="shared" si="8"/>
        <v>15</v>
      </c>
      <c r="R53" s="8">
        <f>Q53/E53</f>
        <v>0.5769230769230769</v>
      </c>
      <c r="S53" s="31">
        <f t="shared" si="8"/>
        <v>2</v>
      </c>
      <c r="T53" s="8">
        <f>S53/E53</f>
        <v>0.07692307692307693</v>
      </c>
    </row>
    <row r="54" spans="1:20" ht="11.25">
      <c r="A54" s="17" t="s">
        <v>40</v>
      </c>
      <c r="B54" s="20"/>
      <c r="C54" s="20"/>
      <c r="D54" s="20"/>
      <c r="E54" s="20"/>
      <c r="F54" s="20"/>
      <c r="G54" s="29"/>
      <c r="H54" s="27"/>
      <c r="I54" s="29"/>
      <c r="J54" s="27"/>
      <c r="K54" s="29"/>
      <c r="L54" s="27"/>
      <c r="M54" s="29"/>
      <c r="N54" s="27"/>
      <c r="O54" s="29"/>
      <c r="P54" s="27"/>
      <c r="Q54" s="29"/>
      <c r="R54" s="27"/>
      <c r="S54" s="29"/>
      <c r="T54" s="27"/>
    </row>
    <row r="55" spans="1:20" ht="11.25">
      <c r="A55" s="14" t="s">
        <v>15</v>
      </c>
      <c r="B55" s="21">
        <v>313</v>
      </c>
      <c r="C55" s="21">
        <v>0</v>
      </c>
      <c r="D55" s="21">
        <f>B55-E55-C55</f>
        <v>234</v>
      </c>
      <c r="E55" s="21">
        <f>G55+I55+K55+M55+O55+Q55+S55</f>
        <v>79</v>
      </c>
      <c r="F55" s="25">
        <f>G55+I55+K55+M55+O55</f>
        <v>52</v>
      </c>
      <c r="G55" s="32">
        <v>0</v>
      </c>
      <c r="H55" s="8">
        <f>G55/E55</f>
        <v>0</v>
      </c>
      <c r="I55" s="32">
        <v>3</v>
      </c>
      <c r="J55" s="8">
        <f>I55/E55</f>
        <v>0.0379746835443038</v>
      </c>
      <c r="K55" s="32">
        <v>8</v>
      </c>
      <c r="L55" s="8">
        <f>K55/E55</f>
        <v>0.10126582278481013</v>
      </c>
      <c r="M55" s="32">
        <v>17</v>
      </c>
      <c r="N55" s="8">
        <f>M55/E55</f>
        <v>0.21518987341772153</v>
      </c>
      <c r="O55" s="32">
        <v>24</v>
      </c>
      <c r="P55" s="8">
        <f>O55/E55</f>
        <v>0.3037974683544304</v>
      </c>
      <c r="Q55" s="32">
        <v>26</v>
      </c>
      <c r="R55" s="8">
        <f>Q55/E55</f>
        <v>0.3291139240506329</v>
      </c>
      <c r="S55" s="32">
        <v>1</v>
      </c>
      <c r="T55" s="8">
        <f>S55/E55</f>
        <v>0.012658227848101266</v>
      </c>
    </row>
    <row r="56" spans="1:20" ht="11.25">
      <c r="A56" s="14" t="s">
        <v>16</v>
      </c>
      <c r="B56" s="21">
        <v>6</v>
      </c>
      <c r="C56" s="21">
        <v>0</v>
      </c>
      <c r="D56" s="21">
        <f>B56-E56-C56</f>
        <v>3</v>
      </c>
      <c r="E56" s="21">
        <f>G56+I56+K56+M56+O56+Q56+S56</f>
        <v>3</v>
      </c>
      <c r="F56" s="25">
        <f>G56+I56+K56+M56+O56</f>
        <v>3</v>
      </c>
      <c r="G56" s="32">
        <v>0</v>
      </c>
      <c r="H56" s="8">
        <f>G56/E56</f>
        <v>0</v>
      </c>
      <c r="I56" s="32">
        <v>0</v>
      </c>
      <c r="J56" s="8">
        <f>I56/E56</f>
        <v>0</v>
      </c>
      <c r="K56" s="32">
        <v>1</v>
      </c>
      <c r="L56" s="8">
        <f>K56/E56</f>
        <v>0.3333333333333333</v>
      </c>
      <c r="M56" s="32">
        <v>1</v>
      </c>
      <c r="N56" s="8">
        <f>M56/E56</f>
        <v>0.3333333333333333</v>
      </c>
      <c r="O56" s="32">
        <v>1</v>
      </c>
      <c r="P56" s="8">
        <f>O56/E56</f>
        <v>0.3333333333333333</v>
      </c>
      <c r="Q56" s="32">
        <v>0</v>
      </c>
      <c r="R56" s="8">
        <f>Q56/E56</f>
        <v>0</v>
      </c>
      <c r="S56" s="32">
        <v>0</v>
      </c>
      <c r="T56" s="8">
        <f>S56/E56</f>
        <v>0</v>
      </c>
    </row>
    <row r="57" spans="1:20" ht="12" thickBot="1">
      <c r="A57" s="15" t="s">
        <v>14</v>
      </c>
      <c r="B57" s="22">
        <f>SUM(B55:B56)</f>
        <v>319</v>
      </c>
      <c r="C57" s="22">
        <f>SUM(C55:C56)</f>
        <v>0</v>
      </c>
      <c r="D57" s="22">
        <f>SUM(D55:D56)</f>
        <v>237</v>
      </c>
      <c r="E57" s="22">
        <f>SUM(E55:E56)</f>
        <v>82</v>
      </c>
      <c r="F57" s="22">
        <f>SUM(F55:F56)</f>
        <v>55</v>
      </c>
      <c r="G57" s="31">
        <v>0</v>
      </c>
      <c r="H57" s="8">
        <f>G57/E57</f>
        <v>0</v>
      </c>
      <c r="I57" s="31">
        <v>0</v>
      </c>
      <c r="J57" s="8">
        <f>I57/E57</f>
        <v>0</v>
      </c>
      <c r="K57" s="31">
        <f aca="true" t="shared" si="9" ref="K57:S57">SUM(K55:K56)</f>
        <v>9</v>
      </c>
      <c r="L57" s="8">
        <f>K57/E57</f>
        <v>0.10975609756097561</v>
      </c>
      <c r="M57" s="31">
        <f t="shared" si="9"/>
        <v>18</v>
      </c>
      <c r="N57" s="8">
        <f>M57/E57</f>
        <v>0.21951219512195122</v>
      </c>
      <c r="O57" s="31">
        <f t="shared" si="9"/>
        <v>25</v>
      </c>
      <c r="P57" s="8">
        <f>O57/E57</f>
        <v>0.3048780487804878</v>
      </c>
      <c r="Q57" s="31">
        <f t="shared" si="9"/>
        <v>26</v>
      </c>
      <c r="R57" s="8">
        <f>Q57/E57</f>
        <v>0.3170731707317073</v>
      </c>
      <c r="S57" s="31">
        <f t="shared" si="9"/>
        <v>1</v>
      </c>
      <c r="T57" s="8">
        <f>S57/E57</f>
        <v>0.012195121951219513</v>
      </c>
    </row>
    <row r="58" spans="1:20" ht="11.25">
      <c r="A58" s="18" t="s">
        <v>30</v>
      </c>
      <c r="B58" s="20"/>
      <c r="C58" s="20"/>
      <c r="D58" s="20"/>
      <c r="E58" s="20"/>
      <c r="F58" s="20"/>
      <c r="G58" s="29"/>
      <c r="H58" s="27"/>
      <c r="I58" s="29"/>
      <c r="J58" s="27"/>
      <c r="K58" s="29"/>
      <c r="L58" s="27"/>
      <c r="M58" s="29"/>
      <c r="N58" s="27"/>
      <c r="O58" s="29"/>
      <c r="P58" s="27"/>
      <c r="Q58" s="29"/>
      <c r="R58" s="27"/>
      <c r="S58" s="29"/>
      <c r="T58" s="27"/>
    </row>
    <row r="59" spans="1:20" ht="12" thickBot="1">
      <c r="A59" s="14" t="s">
        <v>15</v>
      </c>
      <c r="B59" s="21">
        <v>163</v>
      </c>
      <c r="C59" s="21">
        <v>0</v>
      </c>
      <c r="D59" s="21">
        <f>B59-E59-C59</f>
        <v>75</v>
      </c>
      <c r="E59" s="21">
        <f>G59+I59+K59+M59+O59+Q59+S59</f>
        <v>88</v>
      </c>
      <c r="F59" s="25">
        <f>G59+I59+K59+M59+O59</f>
        <v>76</v>
      </c>
      <c r="G59" s="32">
        <v>0</v>
      </c>
      <c r="H59" s="8">
        <f>G59/E59</f>
        <v>0</v>
      </c>
      <c r="I59" s="32">
        <v>0</v>
      </c>
      <c r="J59" s="8">
        <f>I59/E59</f>
        <v>0</v>
      </c>
      <c r="K59" s="32">
        <v>9</v>
      </c>
      <c r="L59" s="8">
        <f>K59/E59</f>
        <v>0.10227272727272728</v>
      </c>
      <c r="M59" s="32">
        <v>25</v>
      </c>
      <c r="N59" s="8">
        <f>M59/E59</f>
        <v>0.2840909090909091</v>
      </c>
      <c r="O59" s="32">
        <v>42</v>
      </c>
      <c r="P59" s="8">
        <f>O59/E59</f>
        <v>0.4772727272727273</v>
      </c>
      <c r="Q59" s="32">
        <v>12</v>
      </c>
      <c r="R59" s="8">
        <f>Q59/E59</f>
        <v>0.13636363636363635</v>
      </c>
      <c r="S59" s="32">
        <v>0</v>
      </c>
      <c r="T59" s="8">
        <f>S59/E59</f>
        <v>0</v>
      </c>
    </row>
    <row r="60" spans="1:20" ht="22.5">
      <c r="A60" s="18" t="s">
        <v>31</v>
      </c>
      <c r="B60" s="20"/>
      <c r="C60" s="20"/>
      <c r="D60" s="20"/>
      <c r="E60" s="20"/>
      <c r="F60" s="20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</row>
    <row r="61" spans="1:20" ht="11.25">
      <c r="A61" s="14" t="s">
        <v>15</v>
      </c>
      <c r="B61" s="21">
        <v>204</v>
      </c>
      <c r="C61" s="21">
        <v>1</v>
      </c>
      <c r="D61" s="21">
        <f>B61-E61-C61</f>
        <v>85</v>
      </c>
      <c r="E61" s="21">
        <f>G61+I61+K61+M61+O61+Q61+S61</f>
        <v>118</v>
      </c>
      <c r="F61" s="25">
        <f>G61+I61+K61+M61+O61</f>
        <v>69</v>
      </c>
      <c r="G61" s="32">
        <v>0</v>
      </c>
      <c r="H61" s="8">
        <f>G61/E61</f>
        <v>0</v>
      </c>
      <c r="I61" s="32">
        <v>5</v>
      </c>
      <c r="J61" s="8">
        <f>I61/E61</f>
        <v>0.0423728813559322</v>
      </c>
      <c r="K61" s="32">
        <v>8</v>
      </c>
      <c r="L61" s="8">
        <f>K61/E61</f>
        <v>0.06779661016949153</v>
      </c>
      <c r="M61" s="32">
        <v>18</v>
      </c>
      <c r="N61" s="8">
        <f>M61/E61</f>
        <v>0.15254237288135594</v>
      </c>
      <c r="O61" s="32">
        <v>38</v>
      </c>
      <c r="P61" s="8">
        <f>O61/E61</f>
        <v>0.3220338983050847</v>
      </c>
      <c r="Q61" s="32">
        <v>48</v>
      </c>
      <c r="R61" s="8">
        <f>Q61/E61</f>
        <v>0.4067796610169492</v>
      </c>
      <c r="S61" s="32">
        <v>1</v>
      </c>
      <c r="T61" s="8">
        <f>S61/E61</f>
        <v>0.00847457627118644</v>
      </c>
    </row>
    <row r="62" spans="1:20" ht="11.25">
      <c r="A62" s="14" t="s">
        <v>16</v>
      </c>
      <c r="B62" s="21">
        <v>4</v>
      </c>
      <c r="C62" s="21">
        <v>0</v>
      </c>
      <c r="D62" s="21">
        <f>B62-E62-C62</f>
        <v>1</v>
      </c>
      <c r="E62" s="21">
        <f>G62+I62+K62+M62+O62+Q62+S62</f>
        <v>3</v>
      </c>
      <c r="F62" s="25">
        <f>G62+I62+K62+M62+O62</f>
        <v>1</v>
      </c>
      <c r="G62" s="32">
        <v>0</v>
      </c>
      <c r="H62" s="8">
        <f>G62/E62</f>
        <v>0</v>
      </c>
      <c r="I62" s="32">
        <v>0</v>
      </c>
      <c r="J62" s="8">
        <f>I62/E62</f>
        <v>0</v>
      </c>
      <c r="K62" s="32">
        <v>0</v>
      </c>
      <c r="L62" s="8">
        <f>K62/E62</f>
        <v>0</v>
      </c>
      <c r="M62" s="32">
        <v>0</v>
      </c>
      <c r="N62" s="8">
        <f>M62/E62</f>
        <v>0</v>
      </c>
      <c r="O62" s="32">
        <v>1</v>
      </c>
      <c r="P62" s="8">
        <f>O62/E62</f>
        <v>0.3333333333333333</v>
      </c>
      <c r="Q62" s="32">
        <v>2</v>
      </c>
      <c r="R62" s="8">
        <f>Q62/E62</f>
        <v>0.6666666666666666</v>
      </c>
      <c r="S62" s="32">
        <v>0</v>
      </c>
      <c r="T62" s="8">
        <f>S62/E62</f>
        <v>0</v>
      </c>
    </row>
    <row r="63" spans="1:20" ht="12" thickBot="1">
      <c r="A63" s="15" t="s">
        <v>14</v>
      </c>
      <c r="B63" s="22">
        <f aca="true" t="shared" si="10" ref="B63:G63">SUM(B61:B62)</f>
        <v>208</v>
      </c>
      <c r="C63" s="22">
        <f t="shared" si="10"/>
        <v>1</v>
      </c>
      <c r="D63" s="22">
        <f t="shared" si="10"/>
        <v>86</v>
      </c>
      <c r="E63" s="22">
        <f t="shared" si="10"/>
        <v>121</v>
      </c>
      <c r="F63" s="22">
        <f t="shared" si="10"/>
        <v>70</v>
      </c>
      <c r="G63" s="31">
        <f t="shared" si="10"/>
        <v>0</v>
      </c>
      <c r="H63" s="8">
        <f>G63/E63</f>
        <v>0</v>
      </c>
      <c r="I63" s="31">
        <f>SUM(I61:I62)</f>
        <v>5</v>
      </c>
      <c r="J63" s="8">
        <f>I63/E63</f>
        <v>0.04132231404958678</v>
      </c>
      <c r="K63" s="31">
        <f>SUM(K61:K62)</f>
        <v>8</v>
      </c>
      <c r="L63" s="8">
        <f>K63/E63</f>
        <v>0.06611570247933884</v>
      </c>
      <c r="M63" s="31">
        <f>SUM(M61:M62)</f>
        <v>18</v>
      </c>
      <c r="N63" s="8">
        <f>M63/E63</f>
        <v>0.1487603305785124</v>
      </c>
      <c r="O63" s="31">
        <f>SUM(O61:O62)</f>
        <v>39</v>
      </c>
      <c r="P63" s="8">
        <f>O63/E63</f>
        <v>0.32231404958677684</v>
      </c>
      <c r="Q63" s="31">
        <f>SUM(Q61:Q62)</f>
        <v>50</v>
      </c>
      <c r="R63" s="8">
        <f>Q63/E63</f>
        <v>0.4132231404958678</v>
      </c>
      <c r="S63" s="31">
        <f>SUM(S61:S62)</f>
        <v>1</v>
      </c>
      <c r="T63" s="8">
        <f>S63/E63</f>
        <v>0.008264462809917356</v>
      </c>
    </row>
    <row r="64" spans="1:20" ht="11.25">
      <c r="A64" s="17" t="s">
        <v>32</v>
      </c>
      <c r="B64" s="20"/>
      <c r="C64" s="20"/>
      <c r="D64" s="20"/>
      <c r="E64" s="20"/>
      <c r="F64" s="20"/>
      <c r="G64" s="29"/>
      <c r="H64" s="27"/>
      <c r="I64" s="29"/>
      <c r="J64" s="27"/>
      <c r="K64" s="29"/>
      <c r="L64" s="27"/>
      <c r="M64" s="29"/>
      <c r="N64" s="27"/>
      <c r="O64" s="29"/>
      <c r="P64" s="27"/>
      <c r="Q64" s="29"/>
      <c r="R64" s="27"/>
      <c r="S64" s="29"/>
      <c r="T64" s="9"/>
    </row>
    <row r="65" spans="1:20" ht="11.25">
      <c r="A65" s="14" t="s">
        <v>15</v>
      </c>
      <c r="B65" s="21">
        <v>342</v>
      </c>
      <c r="C65" s="21">
        <v>0</v>
      </c>
      <c r="D65" s="21">
        <f>B65-E65-C65</f>
        <v>93</v>
      </c>
      <c r="E65" s="21">
        <f>G65+I65+K65+M65+O65+Q65+S65</f>
        <v>249</v>
      </c>
      <c r="F65" s="25">
        <f>G65+I65+K65+M65+O65</f>
        <v>224</v>
      </c>
      <c r="G65" s="32">
        <v>1</v>
      </c>
      <c r="H65" s="8">
        <f>G65/E65</f>
        <v>0.004016064257028112</v>
      </c>
      <c r="I65" s="32">
        <v>9</v>
      </c>
      <c r="J65" s="8">
        <f>I65/E65</f>
        <v>0.03614457831325301</v>
      </c>
      <c r="K65" s="32">
        <v>50</v>
      </c>
      <c r="L65" s="8">
        <f>K65/E65</f>
        <v>0.20080321285140562</v>
      </c>
      <c r="M65" s="32">
        <v>94</v>
      </c>
      <c r="N65" s="8">
        <f>M65/E65</f>
        <v>0.37751004016064255</v>
      </c>
      <c r="O65" s="32">
        <v>70</v>
      </c>
      <c r="P65" s="8">
        <f>O65/E65</f>
        <v>0.28112449799196787</v>
      </c>
      <c r="Q65" s="32">
        <v>24</v>
      </c>
      <c r="R65" s="8">
        <f>Q65/E65</f>
        <v>0.0963855421686747</v>
      </c>
      <c r="S65" s="32">
        <v>1</v>
      </c>
      <c r="T65" s="10">
        <f>S65/E65</f>
        <v>0.004016064257028112</v>
      </c>
    </row>
    <row r="66" spans="1:20" ht="11.25">
      <c r="A66" s="14" t="s">
        <v>16</v>
      </c>
      <c r="B66" s="21">
        <v>160</v>
      </c>
      <c r="C66" s="21">
        <v>2</v>
      </c>
      <c r="D66" s="21">
        <f>B66-E66-C66</f>
        <v>12</v>
      </c>
      <c r="E66" s="21">
        <f>G66+I66+K66+M66+O66+Q66+S66</f>
        <v>146</v>
      </c>
      <c r="F66" s="25">
        <f>G66+I66+K66+M66+O66</f>
        <v>130</v>
      </c>
      <c r="G66" s="32">
        <v>1</v>
      </c>
      <c r="H66" s="8">
        <f>G66/E66</f>
        <v>0.00684931506849315</v>
      </c>
      <c r="I66" s="32">
        <v>10</v>
      </c>
      <c r="J66" s="8">
        <f>I66/E66</f>
        <v>0.0684931506849315</v>
      </c>
      <c r="K66" s="32">
        <v>39</v>
      </c>
      <c r="L66" s="8">
        <f>K66/E66</f>
        <v>0.2671232876712329</v>
      </c>
      <c r="M66" s="32">
        <v>43</v>
      </c>
      <c r="N66" s="8">
        <f>M66/E66</f>
        <v>0.2945205479452055</v>
      </c>
      <c r="O66" s="32">
        <v>37</v>
      </c>
      <c r="P66" s="8">
        <f>O66/E66</f>
        <v>0.2534246575342466</v>
      </c>
      <c r="Q66" s="32">
        <v>16</v>
      </c>
      <c r="R66" s="8">
        <f>Q66/E66</f>
        <v>0.1095890410958904</v>
      </c>
      <c r="S66" s="32">
        <v>0</v>
      </c>
      <c r="T66" s="10">
        <f>S66/E66</f>
        <v>0</v>
      </c>
    </row>
    <row r="67" spans="1:20" ht="12" thickBot="1">
      <c r="A67" s="15" t="s">
        <v>14</v>
      </c>
      <c r="B67" s="22">
        <f aca="true" t="shared" si="11" ref="B67:S67">SUM(B65:B66)</f>
        <v>502</v>
      </c>
      <c r="C67" s="22">
        <f t="shared" si="11"/>
        <v>2</v>
      </c>
      <c r="D67" s="22">
        <f t="shared" si="11"/>
        <v>105</v>
      </c>
      <c r="E67" s="22">
        <f t="shared" si="11"/>
        <v>395</v>
      </c>
      <c r="F67" s="22">
        <f t="shared" si="11"/>
        <v>354</v>
      </c>
      <c r="G67" s="31">
        <f t="shared" si="11"/>
        <v>2</v>
      </c>
      <c r="H67" s="28">
        <f>G67/E67</f>
        <v>0.005063291139240506</v>
      </c>
      <c r="I67" s="31">
        <f t="shared" si="11"/>
        <v>19</v>
      </c>
      <c r="J67" s="28">
        <f>I67/E67</f>
        <v>0.04810126582278481</v>
      </c>
      <c r="K67" s="31">
        <f t="shared" si="11"/>
        <v>89</v>
      </c>
      <c r="L67" s="28">
        <f>K67/E67</f>
        <v>0.22531645569620254</v>
      </c>
      <c r="M67" s="31">
        <f t="shared" si="11"/>
        <v>137</v>
      </c>
      <c r="N67" s="28">
        <f>M67/E67</f>
        <v>0.3468354430379747</v>
      </c>
      <c r="O67" s="31">
        <f t="shared" si="11"/>
        <v>107</v>
      </c>
      <c r="P67" s="28">
        <f>O67/E67</f>
        <v>0.2708860759493671</v>
      </c>
      <c r="Q67" s="31">
        <f t="shared" si="11"/>
        <v>40</v>
      </c>
      <c r="R67" s="28">
        <f>Q67/E67</f>
        <v>0.10126582278481013</v>
      </c>
      <c r="S67" s="31">
        <f t="shared" si="11"/>
        <v>1</v>
      </c>
      <c r="T67" s="11">
        <f>S67/E67</f>
        <v>0.002531645569620253</v>
      </c>
    </row>
    <row r="68" spans="1:20" ht="11.25">
      <c r="A68" s="17" t="s">
        <v>33</v>
      </c>
      <c r="B68" s="20"/>
      <c r="C68" s="20"/>
      <c r="D68" s="20"/>
      <c r="E68" s="20"/>
      <c r="F68" s="20"/>
      <c r="G68" s="29"/>
      <c r="H68" s="27"/>
      <c r="I68" s="29"/>
      <c r="J68" s="27"/>
      <c r="K68" s="29"/>
      <c r="L68" s="27"/>
      <c r="M68" s="29"/>
      <c r="N68" s="27"/>
      <c r="O68" s="29"/>
      <c r="P68" s="27"/>
      <c r="Q68" s="29"/>
      <c r="R68" s="27"/>
      <c r="S68" s="29"/>
      <c r="T68" s="9"/>
    </row>
    <row r="69" spans="1:20" ht="11.25">
      <c r="A69" s="14" t="s">
        <v>15</v>
      </c>
      <c r="B69" s="21">
        <v>411</v>
      </c>
      <c r="C69" s="21">
        <v>3</v>
      </c>
      <c r="D69" s="21">
        <f>B69-E69-C69</f>
        <v>160</v>
      </c>
      <c r="E69" s="21">
        <f>G69+I69+K69+M69+O69+Q69+S69</f>
        <v>248</v>
      </c>
      <c r="F69" s="25">
        <f>G69+I69+K69+M69+O69</f>
        <v>209</v>
      </c>
      <c r="G69" s="32">
        <v>2</v>
      </c>
      <c r="H69" s="8">
        <f>G69/E69</f>
        <v>0.008064516129032258</v>
      </c>
      <c r="I69" s="32">
        <v>8</v>
      </c>
      <c r="J69" s="8">
        <f>I69/E69</f>
        <v>0.03225806451612903</v>
      </c>
      <c r="K69" s="32">
        <v>29</v>
      </c>
      <c r="L69" s="8">
        <f>K69/E69</f>
        <v>0.11693548387096774</v>
      </c>
      <c r="M69" s="32">
        <v>59</v>
      </c>
      <c r="N69" s="8">
        <f>M69/E69</f>
        <v>0.23790322580645162</v>
      </c>
      <c r="O69" s="32">
        <v>111</v>
      </c>
      <c r="P69" s="8">
        <f>O69/E69</f>
        <v>0.4475806451612903</v>
      </c>
      <c r="Q69" s="32">
        <v>39</v>
      </c>
      <c r="R69" s="8">
        <f>Q69/E69</f>
        <v>0.15725806451612903</v>
      </c>
      <c r="S69" s="32">
        <v>0</v>
      </c>
      <c r="T69" s="10">
        <f>S69/E69</f>
        <v>0</v>
      </c>
    </row>
    <row r="70" spans="1:20" ht="11.25">
      <c r="A70" s="14" t="s">
        <v>16</v>
      </c>
      <c r="B70" s="21">
        <v>109</v>
      </c>
      <c r="C70" s="21">
        <v>5</v>
      </c>
      <c r="D70" s="21">
        <f>B70-E70-C70</f>
        <v>24</v>
      </c>
      <c r="E70" s="21">
        <f>G70+I70+K70+M70+O70+Q70+S70</f>
        <v>80</v>
      </c>
      <c r="F70" s="25">
        <f>G70+I70+K70+M70+O70</f>
        <v>57</v>
      </c>
      <c r="G70" s="32">
        <v>0</v>
      </c>
      <c r="H70" s="8">
        <f>G70/E70</f>
        <v>0</v>
      </c>
      <c r="I70" s="32">
        <v>0</v>
      </c>
      <c r="J70" s="8">
        <f>I70/E70</f>
        <v>0</v>
      </c>
      <c r="K70" s="32">
        <v>7</v>
      </c>
      <c r="L70" s="8">
        <f>K70/E70</f>
        <v>0.0875</v>
      </c>
      <c r="M70" s="32">
        <v>13</v>
      </c>
      <c r="N70" s="8">
        <f>M70/E70</f>
        <v>0.1625</v>
      </c>
      <c r="O70" s="32">
        <v>37</v>
      </c>
      <c r="P70" s="8">
        <f>O70/E70</f>
        <v>0.4625</v>
      </c>
      <c r="Q70" s="32">
        <v>21</v>
      </c>
      <c r="R70" s="8">
        <f>Q70/E70</f>
        <v>0.2625</v>
      </c>
      <c r="S70" s="32">
        <v>2</v>
      </c>
      <c r="T70" s="10">
        <f>S70/E70</f>
        <v>0.025</v>
      </c>
    </row>
    <row r="71" spans="1:20" ht="12" thickBot="1">
      <c r="A71" s="15" t="s">
        <v>14</v>
      </c>
      <c r="B71" s="22">
        <f aca="true" t="shared" si="12" ref="B71:G71">SUM(B69:B70)</f>
        <v>520</v>
      </c>
      <c r="C71" s="22">
        <f t="shared" si="12"/>
        <v>8</v>
      </c>
      <c r="D71" s="22">
        <f t="shared" si="12"/>
        <v>184</v>
      </c>
      <c r="E71" s="22">
        <f t="shared" si="12"/>
        <v>328</v>
      </c>
      <c r="F71" s="22">
        <f t="shared" si="12"/>
        <v>266</v>
      </c>
      <c r="G71" s="31">
        <f t="shared" si="12"/>
        <v>2</v>
      </c>
      <c r="H71" s="28">
        <f>G71/E71</f>
        <v>0.006097560975609756</v>
      </c>
      <c r="I71" s="31">
        <f>SUM(I69:I70)</f>
        <v>8</v>
      </c>
      <c r="J71" s="28">
        <f>I71/E71</f>
        <v>0.024390243902439025</v>
      </c>
      <c r="K71" s="31">
        <f>SUM(K69:K70)</f>
        <v>36</v>
      </c>
      <c r="L71" s="28">
        <f>K71/E71</f>
        <v>0.10975609756097561</v>
      </c>
      <c r="M71" s="31">
        <f>SUM(M69:M70)</f>
        <v>72</v>
      </c>
      <c r="N71" s="28">
        <f>M71/E71</f>
        <v>0.21951219512195122</v>
      </c>
      <c r="O71" s="31">
        <f>SUM(O69:O70)</f>
        <v>148</v>
      </c>
      <c r="P71" s="28">
        <f>O71/E71</f>
        <v>0.45121951219512196</v>
      </c>
      <c r="Q71" s="31">
        <f>SUM(Q69:Q70)</f>
        <v>60</v>
      </c>
      <c r="R71" s="28">
        <f>Q71/E71</f>
        <v>0.18292682926829268</v>
      </c>
      <c r="S71" s="31">
        <f>SUM(S69:S70)</f>
        <v>2</v>
      </c>
      <c r="T71" s="11">
        <f>S71/E71</f>
        <v>0.006097560975609756</v>
      </c>
    </row>
    <row r="72" spans="1:20" ht="11.25">
      <c r="A72" s="16" t="s">
        <v>34</v>
      </c>
      <c r="B72" s="20"/>
      <c r="C72" s="20"/>
      <c r="D72" s="20"/>
      <c r="E72" s="20"/>
      <c r="F72" s="20"/>
      <c r="G72" s="29"/>
      <c r="H72" s="27"/>
      <c r="I72" s="29"/>
      <c r="J72" s="27"/>
      <c r="K72" s="29"/>
      <c r="L72" s="27"/>
      <c r="M72" s="29"/>
      <c r="N72" s="27"/>
      <c r="O72" s="29"/>
      <c r="P72" s="27"/>
      <c r="Q72" s="29"/>
      <c r="R72" s="27"/>
      <c r="S72" s="29"/>
      <c r="T72" s="27"/>
    </row>
    <row r="73" spans="1:20" ht="12" thickBot="1">
      <c r="A73" s="14" t="s">
        <v>15</v>
      </c>
      <c r="B73" s="21">
        <v>237</v>
      </c>
      <c r="C73" s="21">
        <v>2</v>
      </c>
      <c r="D73" s="21">
        <f>B73-E73-C73</f>
        <v>159</v>
      </c>
      <c r="E73" s="21">
        <f>G73+I73+K73+M73+O73+Q73+S73</f>
        <v>76</v>
      </c>
      <c r="F73" s="25">
        <f>G73+I73+K73+M73+O73</f>
        <v>41</v>
      </c>
      <c r="G73" s="32">
        <v>0</v>
      </c>
      <c r="H73" s="8">
        <f>G73/E73</f>
        <v>0</v>
      </c>
      <c r="I73" s="32">
        <v>0</v>
      </c>
      <c r="J73" s="8">
        <f>I73/E73</f>
        <v>0</v>
      </c>
      <c r="K73" s="32">
        <v>2</v>
      </c>
      <c r="L73" s="8">
        <f>K73/E73</f>
        <v>0.02631578947368421</v>
      </c>
      <c r="M73" s="32">
        <v>12</v>
      </c>
      <c r="N73" s="8">
        <f>M73/E73</f>
        <v>0.15789473684210525</v>
      </c>
      <c r="O73" s="32">
        <v>27</v>
      </c>
      <c r="P73" s="8">
        <f>O73/E73</f>
        <v>0.35526315789473684</v>
      </c>
      <c r="Q73" s="32">
        <v>35</v>
      </c>
      <c r="R73" s="8">
        <f>Q73/E73</f>
        <v>0.4605263157894737</v>
      </c>
      <c r="S73" s="32">
        <v>0</v>
      </c>
      <c r="T73" s="8">
        <f>S73/E73</f>
        <v>0</v>
      </c>
    </row>
    <row r="74" spans="1:20" ht="22.5">
      <c r="A74" s="16" t="s">
        <v>35</v>
      </c>
      <c r="B74" s="20"/>
      <c r="C74" s="20"/>
      <c r="D74" s="20"/>
      <c r="E74" s="20"/>
      <c r="F74" s="20"/>
      <c r="G74" s="29"/>
      <c r="H74" s="27"/>
      <c r="I74" s="29"/>
      <c r="J74" s="27"/>
      <c r="K74" s="29"/>
      <c r="L74" s="27"/>
      <c r="M74" s="29"/>
      <c r="N74" s="27"/>
      <c r="O74" s="29"/>
      <c r="P74" s="27"/>
      <c r="Q74" s="29"/>
      <c r="R74" s="27"/>
      <c r="S74" s="29"/>
      <c r="T74" s="27"/>
    </row>
    <row r="75" spans="1:20" ht="11.25">
      <c r="A75" s="14" t="s">
        <v>15</v>
      </c>
      <c r="B75" s="21">
        <v>222</v>
      </c>
      <c r="C75" s="21">
        <v>1</v>
      </c>
      <c r="D75" s="21">
        <f>B75-E75-C75</f>
        <v>122</v>
      </c>
      <c r="E75" s="21">
        <f>G75+I75+K75+M75+O75+Q75+S75</f>
        <v>99</v>
      </c>
      <c r="F75" s="25">
        <f>G75+I75+K75+M75+O75</f>
        <v>65</v>
      </c>
      <c r="G75" s="32">
        <v>0</v>
      </c>
      <c r="H75" s="8">
        <f>G75/E75</f>
        <v>0</v>
      </c>
      <c r="I75" s="32">
        <v>1</v>
      </c>
      <c r="J75" s="8">
        <f>I75/E75</f>
        <v>0.010101010101010102</v>
      </c>
      <c r="K75" s="32">
        <v>4</v>
      </c>
      <c r="L75" s="8">
        <f>K75/E75</f>
        <v>0.04040404040404041</v>
      </c>
      <c r="M75" s="32">
        <v>8</v>
      </c>
      <c r="N75" s="8">
        <f>M75/E75</f>
        <v>0.08080808080808081</v>
      </c>
      <c r="O75" s="32">
        <v>52</v>
      </c>
      <c r="P75" s="8">
        <f>O75/E75</f>
        <v>0.5252525252525253</v>
      </c>
      <c r="Q75" s="32">
        <v>34</v>
      </c>
      <c r="R75" s="8">
        <f>Q75/E75</f>
        <v>0.3434343434343434</v>
      </c>
      <c r="S75" s="32">
        <v>0</v>
      </c>
      <c r="T75" s="8">
        <f>S75/E75</f>
        <v>0</v>
      </c>
    </row>
    <row r="76" spans="1:20" ht="11.25">
      <c r="A76" s="14" t="s">
        <v>16</v>
      </c>
      <c r="B76" s="21">
        <v>15</v>
      </c>
      <c r="C76" s="21">
        <v>0</v>
      </c>
      <c r="D76" s="21">
        <f>B76-E76-C76</f>
        <v>8</v>
      </c>
      <c r="E76" s="21">
        <f>G76+I76+K76+M76+O76+Q76+S76</f>
        <v>7</v>
      </c>
      <c r="F76" s="25">
        <f>G76+I76+K76+M76+O76</f>
        <v>4</v>
      </c>
      <c r="G76" s="32">
        <v>0</v>
      </c>
      <c r="H76" s="8">
        <f>G76/E76</f>
        <v>0</v>
      </c>
      <c r="I76" s="32">
        <v>0</v>
      </c>
      <c r="J76" s="8">
        <f>I76/E76</f>
        <v>0</v>
      </c>
      <c r="K76" s="32">
        <v>0</v>
      </c>
      <c r="L76" s="8">
        <f>K76/E76</f>
        <v>0</v>
      </c>
      <c r="M76" s="32">
        <v>1</v>
      </c>
      <c r="N76" s="8">
        <f>M76/E76</f>
        <v>0.14285714285714285</v>
      </c>
      <c r="O76" s="32">
        <v>3</v>
      </c>
      <c r="P76" s="8">
        <f>O76/E76</f>
        <v>0.42857142857142855</v>
      </c>
      <c r="Q76" s="32">
        <v>3</v>
      </c>
      <c r="R76" s="8">
        <f>Q76/E76</f>
        <v>0.42857142857142855</v>
      </c>
      <c r="S76" s="32">
        <v>0</v>
      </c>
      <c r="T76" s="8">
        <f>S76/E76</f>
        <v>0</v>
      </c>
    </row>
    <row r="77" spans="1:20" ht="12" thickBot="1">
      <c r="A77" s="15" t="s">
        <v>14</v>
      </c>
      <c r="B77" s="22">
        <f>SUM(B75:B76)</f>
        <v>237</v>
      </c>
      <c r="C77" s="22">
        <f aca="true" t="shared" si="13" ref="C77:S77">SUM(C75:C76)</f>
        <v>1</v>
      </c>
      <c r="D77" s="22">
        <f t="shared" si="13"/>
        <v>130</v>
      </c>
      <c r="E77" s="22">
        <f t="shared" si="13"/>
        <v>106</v>
      </c>
      <c r="F77" s="22">
        <f t="shared" si="13"/>
        <v>69</v>
      </c>
      <c r="G77" s="31">
        <f t="shared" si="13"/>
        <v>0</v>
      </c>
      <c r="H77" s="8">
        <f>G77/E77</f>
        <v>0</v>
      </c>
      <c r="I77" s="31">
        <f t="shared" si="13"/>
        <v>1</v>
      </c>
      <c r="J77" s="8">
        <f>I77/E77</f>
        <v>0.009433962264150943</v>
      </c>
      <c r="K77" s="31">
        <f t="shared" si="13"/>
        <v>4</v>
      </c>
      <c r="L77" s="8">
        <f>K77/E77</f>
        <v>0.03773584905660377</v>
      </c>
      <c r="M77" s="31">
        <f t="shared" si="13"/>
        <v>9</v>
      </c>
      <c r="N77" s="8">
        <f>M77/E77</f>
        <v>0.08490566037735849</v>
      </c>
      <c r="O77" s="31">
        <f t="shared" si="13"/>
        <v>55</v>
      </c>
      <c r="P77" s="8">
        <f>O77/E77</f>
        <v>0.5188679245283019</v>
      </c>
      <c r="Q77" s="31">
        <f t="shared" si="13"/>
        <v>37</v>
      </c>
      <c r="R77" s="8">
        <f>Q77/E77</f>
        <v>0.3490566037735849</v>
      </c>
      <c r="S77" s="31">
        <f t="shared" si="13"/>
        <v>0</v>
      </c>
      <c r="T77" s="8">
        <f>S77/E77</f>
        <v>0</v>
      </c>
    </row>
    <row r="78" spans="1:20" ht="22.5">
      <c r="A78" s="13" t="s">
        <v>36</v>
      </c>
      <c r="B78" s="20"/>
      <c r="C78" s="24"/>
      <c r="D78" s="24"/>
      <c r="E78" s="24"/>
      <c r="F78" s="24"/>
      <c r="G78" s="26"/>
      <c r="H78" s="27"/>
      <c r="I78" s="26"/>
      <c r="J78" s="27"/>
      <c r="K78" s="26"/>
      <c r="L78" s="27"/>
      <c r="M78" s="26"/>
      <c r="N78" s="27"/>
      <c r="O78" s="26"/>
      <c r="P78" s="27"/>
      <c r="Q78" s="26"/>
      <c r="R78" s="27"/>
      <c r="S78" s="26"/>
      <c r="T78" s="27"/>
    </row>
    <row r="79" spans="1:20" ht="11.25">
      <c r="A79" s="14" t="s">
        <v>15</v>
      </c>
      <c r="B79" s="21">
        <v>143</v>
      </c>
      <c r="C79" s="25">
        <v>0</v>
      </c>
      <c r="D79" s="21">
        <f>B79-E79-C79</f>
        <v>78</v>
      </c>
      <c r="E79" s="21">
        <f>G79+I79+K79+M79+O79+Q79+S79</f>
        <v>65</v>
      </c>
      <c r="F79" s="25">
        <f>G79+I79+K79+M79+O79</f>
        <v>57</v>
      </c>
      <c r="G79" s="30">
        <v>0</v>
      </c>
      <c r="H79" s="8">
        <f>G79/E79</f>
        <v>0</v>
      </c>
      <c r="I79" s="30">
        <v>1</v>
      </c>
      <c r="J79" s="8">
        <f>I79/E79</f>
        <v>0.015384615384615385</v>
      </c>
      <c r="K79" s="30">
        <v>7</v>
      </c>
      <c r="L79" s="8">
        <f>K79/E79</f>
        <v>0.1076923076923077</v>
      </c>
      <c r="M79" s="30">
        <v>16</v>
      </c>
      <c r="N79" s="8">
        <f>M79/E79</f>
        <v>0.24615384615384617</v>
      </c>
      <c r="O79" s="30">
        <v>33</v>
      </c>
      <c r="P79" s="8">
        <f>O79/E79</f>
        <v>0.5076923076923077</v>
      </c>
      <c r="Q79" s="30">
        <v>8</v>
      </c>
      <c r="R79" s="8">
        <f>Q79/E79</f>
        <v>0.12307692307692308</v>
      </c>
      <c r="S79" s="30">
        <v>0</v>
      </c>
      <c r="T79" s="8">
        <f>S79/E79</f>
        <v>0</v>
      </c>
    </row>
    <row r="80" spans="1:20" ht="11.25">
      <c r="A80" s="14" t="s">
        <v>16</v>
      </c>
      <c r="B80" s="21">
        <v>15</v>
      </c>
      <c r="C80" s="25">
        <v>0</v>
      </c>
      <c r="D80" s="21">
        <f>B80-E80-C80</f>
        <v>8</v>
      </c>
      <c r="E80" s="21">
        <f>G80+I80+K80+M80+O80+Q80+S80</f>
        <v>7</v>
      </c>
      <c r="F80" s="25">
        <f>G80+I80+K80+M80+O80</f>
        <v>6</v>
      </c>
      <c r="G80" s="30">
        <v>0</v>
      </c>
      <c r="H80" s="8">
        <f>G80/E80</f>
        <v>0</v>
      </c>
      <c r="I80" s="30">
        <v>1</v>
      </c>
      <c r="J80" s="8">
        <f>I80/E80</f>
        <v>0.14285714285714285</v>
      </c>
      <c r="K80" s="30">
        <v>0</v>
      </c>
      <c r="L80" s="8">
        <f>K80/E80</f>
        <v>0</v>
      </c>
      <c r="M80" s="30">
        <v>1</v>
      </c>
      <c r="N80" s="8">
        <f>M80/E80</f>
        <v>0.14285714285714285</v>
      </c>
      <c r="O80" s="30">
        <v>4</v>
      </c>
      <c r="P80" s="8">
        <f>O80/E80</f>
        <v>0.5714285714285714</v>
      </c>
      <c r="Q80" s="30">
        <v>1</v>
      </c>
      <c r="R80" s="8">
        <f>Q80/E80</f>
        <v>0.14285714285714285</v>
      </c>
      <c r="S80" s="30">
        <v>0</v>
      </c>
      <c r="T80" s="8">
        <f>S80/E80</f>
        <v>0</v>
      </c>
    </row>
    <row r="81" spans="1:20" ht="12" thickBot="1">
      <c r="A81" s="15" t="s">
        <v>14</v>
      </c>
      <c r="B81" s="22">
        <f aca="true" t="shared" si="14" ref="B81:G81">SUM(B79:B80)</f>
        <v>158</v>
      </c>
      <c r="C81" s="22">
        <f t="shared" si="14"/>
        <v>0</v>
      </c>
      <c r="D81" s="22">
        <f t="shared" si="14"/>
        <v>86</v>
      </c>
      <c r="E81" s="22">
        <f t="shared" si="14"/>
        <v>72</v>
      </c>
      <c r="F81" s="22">
        <f t="shared" si="14"/>
        <v>63</v>
      </c>
      <c r="G81" s="31">
        <f t="shared" si="14"/>
        <v>0</v>
      </c>
      <c r="H81" s="28">
        <f>G81/E81</f>
        <v>0</v>
      </c>
      <c r="I81" s="31">
        <f>SUM(I79:I80)</f>
        <v>2</v>
      </c>
      <c r="J81" s="28">
        <f>I81/E81</f>
        <v>0.027777777777777776</v>
      </c>
      <c r="K81" s="31">
        <f>SUM(K79:K80)</f>
        <v>7</v>
      </c>
      <c r="L81" s="28">
        <f>K81/E81</f>
        <v>0.09722222222222222</v>
      </c>
      <c r="M81" s="31">
        <f>SUM(M79:M80)</f>
        <v>17</v>
      </c>
      <c r="N81" s="28">
        <f>M81/E81</f>
        <v>0.2361111111111111</v>
      </c>
      <c r="O81" s="31">
        <f>SUM(O79:O80)</f>
        <v>37</v>
      </c>
      <c r="P81" s="28">
        <f>O81/E81</f>
        <v>0.5138888888888888</v>
      </c>
      <c r="Q81" s="31">
        <f>SUM(Q79:Q80)</f>
        <v>9</v>
      </c>
      <c r="R81" s="28">
        <f>Q81/E81</f>
        <v>0.125</v>
      </c>
      <c r="S81" s="31">
        <f>SUM(S79:S80)</f>
        <v>0</v>
      </c>
      <c r="T81" s="28">
        <f>S81/E81</f>
        <v>0</v>
      </c>
    </row>
  </sheetData>
  <mergeCells count="8">
    <mergeCell ref="A1:D1"/>
    <mergeCell ref="G5:H5"/>
    <mergeCell ref="S5:T5"/>
    <mergeCell ref="Q5:R5"/>
    <mergeCell ref="O5:P5"/>
    <mergeCell ref="M5:N5"/>
    <mergeCell ref="K5:L5"/>
    <mergeCell ref="I5:J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  <headerFooter alignWithMargins="0">
    <oddFooter>&amp;RSeite &amp;P von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Lück</dc:creator>
  <cp:keywords/>
  <dc:description/>
  <cp:lastModifiedBy>janssen</cp:lastModifiedBy>
  <cp:lastPrinted>2006-10-17T07:14:18Z</cp:lastPrinted>
  <dcterms:created xsi:type="dcterms:W3CDTF">2004-04-26T18:13:16Z</dcterms:created>
  <dcterms:modified xsi:type="dcterms:W3CDTF">2006-10-17T07:30:44Z</dcterms:modified>
  <cp:category/>
  <cp:version/>
  <cp:contentType/>
  <cp:contentStatus/>
</cp:coreProperties>
</file>